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\GAE\Financial Report\Year 2020\TH\"/>
    </mc:Choice>
  </mc:AlternateContent>
  <bookViews>
    <workbookView xWindow="-120" yWindow="-120" windowWidth="20730" windowHeight="11160"/>
  </bookViews>
  <sheets>
    <sheet name="BS" sheetId="1" r:id="rId1"/>
    <sheet name="PL" sheetId="2" r:id="rId2"/>
    <sheet name="PL9M" sheetId="10" state="hidden" r:id="rId3"/>
    <sheet name="CH-Conso" sheetId="3" r:id="rId4"/>
    <sheet name="CH" sheetId="6" r:id="rId5"/>
    <sheet name="CF" sheetId="9" r:id="rId6"/>
  </sheets>
  <definedNames>
    <definedName name="_xlnm.Print_Area" localSheetId="0">BS!$A$1:$J$86</definedName>
    <definedName name="_xlnm.Print_Area" localSheetId="5">CF!$A$1:$J$83</definedName>
    <definedName name="_xlnm.Print_Area" localSheetId="4">CH!$A$1:$V$24</definedName>
    <definedName name="_xlnm.Print_Area" localSheetId="3">'CH-Conso'!$A$1:$AB$32</definedName>
    <definedName name="_xlnm.Print_Area" localSheetId="1">PL!$A$1:$J$63</definedName>
    <definedName name="_xlnm.Print_Area" localSheetId="2">PL9M!$A$1:$J$63</definedName>
    <definedName name="_xlnm.Print_Titles" localSheetId="0">BS!$1:$6</definedName>
    <definedName name="_xlnm.Print_Titles" localSheetId="5">CF!$1:$7</definedName>
    <definedName name="_xlnm.Print_Titles" localSheetId="1">PL!$1:$7</definedName>
    <definedName name="_xlnm.Print_Titles" localSheetId="2">PL9M!$1:$6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10" l="1"/>
  <c r="H48" i="10" l="1"/>
  <c r="D48" i="10" l="1"/>
  <c r="D38" i="10" l="1"/>
  <c r="F38" i="10"/>
  <c r="F48" i="10"/>
  <c r="F49" i="10" s="1"/>
  <c r="D49" i="10" l="1"/>
  <c r="J48" i="10"/>
  <c r="H15" i="10" l="1"/>
  <c r="G63" i="10" l="1"/>
  <c r="J15" i="10"/>
  <c r="J24" i="10"/>
  <c r="J38" i="10"/>
  <c r="J49" i="10" s="1"/>
  <c r="H24" i="10"/>
  <c r="H27" i="10" s="1"/>
  <c r="H38" i="10"/>
  <c r="F15" i="10"/>
  <c r="F24" i="10"/>
  <c r="D15" i="10"/>
  <c r="D24" i="10"/>
  <c r="H49" i="10" l="1"/>
  <c r="D27" i="10"/>
  <c r="D29" i="10" s="1"/>
  <c r="H29" i="10"/>
  <c r="F29" i="10"/>
  <c r="J29" i="10"/>
  <c r="D54" i="10" l="1"/>
  <c r="D50" i="10"/>
  <c r="D59" i="10" s="1"/>
  <c r="H52" i="10"/>
  <c r="H62" i="10" s="1"/>
  <c r="H50" i="10"/>
  <c r="F54" i="10"/>
  <c r="J50" i="10"/>
  <c r="J59" i="10" s="1"/>
  <c r="J54" i="10"/>
  <c r="F50" i="10"/>
  <c r="F59" i="10" s="1"/>
  <c r="H57" i="10" l="1"/>
  <c r="H59" i="10"/>
  <c r="H54" i="10"/>
  <c r="D62" i="10" l="1"/>
</calcChain>
</file>

<file path=xl/sharedStrings.xml><?xml version="1.0" encoding="utf-8"?>
<sst xmlns="http://schemas.openxmlformats.org/spreadsheetml/2006/main" count="394" uniqueCount="258">
  <si>
    <t>บริษัท ซินเท็ค คอนสตรัคชั่น จำกัด (มหาชน) และบริษัทย่อย</t>
  </si>
  <si>
    <t>งบแสดงฐานะการเงิน</t>
  </si>
  <si>
    <t>งบการเงินรวม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</si>
  <si>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</si>
  <si>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</si>
  <si>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</si>
  <si>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</si>
  <si>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</si>
  <si>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</t>
  </si>
  <si>
    <t xml:space="preserve">ลูกหนี้หมุนเวียนอื่น </t>
  </si>
  <si>
    <t>เงินให้กู้ยืมระยะสั้น</t>
  </si>
  <si>
    <t>สินค้าคงเหลือ</t>
  </si>
  <si>
    <t>เงินจ่ายล่วงหน้าให้ผู้รับเหมาช่วง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</si>
  <si>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</si>
  <si>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</si>
  <si>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</si>
  <si>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</si>
  <si>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</si>
  <si>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เงินลงทุนระยะยาวอื่น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</si>
  <si>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</si>
  <si>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</si>
  <si>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สิทธิการเช่า</t>
  </si>
  <si>
    <t>สินทรัพย์ไม่มีตัวตน</t>
  </si>
  <si>
    <t>ภาษีเงินได้ถูกหัก ณ ที่จ่าย</t>
  </si>
  <si>
    <t>เงินฝากธนาคารที่ติดภาระค้ำประกัน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</si>
  <si>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</si>
  <si>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</si>
  <si>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</si>
  <si>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</si>
  <si>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</si>
  <si>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</si>
  <si>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เจ้าหนี้หมุนเวียนอื่น</t>
  </si>
  <si>
    <t>เงินกู้ยืมระยะยาวที่ถึงกำหนดชำระภายในหนึ่งปี</t>
  </si>
  <si>
    <t>เงินประกันผลงานจากผู้รับเหมาช่วง</t>
  </si>
  <si>
    <t>ภาษีมูลค่าเพิ่มรอออกใบกำกับภาษี</t>
  </si>
  <si>
    <t>ประมาณการหนี้สินหมุนเวียนอื่น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</si>
  <si>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</si>
  <si>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</si>
  <si>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</si>
  <si>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</si>
  <si>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หนี้สินภาษีเงินได้รอการตัดบัญชี</t>
  </si>
  <si>
    <t>ประมาณการหนี้สินไม่หมุนเวียนสำหรับ</t>
  </si>
  <si>
    <t xml:space="preserve">   ผลประโยชน์พนักงาน</t>
  </si>
  <si>
    <t>ประมาณการหนี้สินไม่หมุนเวียนอื่น</t>
  </si>
  <si>
    <t>เงินมัดจำรับจากลูกค้า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</si>
  <si>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</si>
  <si>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</si>
  <si>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</si>
  <si>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</si>
  <si>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</si>
  <si>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</si>
  <si>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</si>
  <si>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</si>
  <si>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ส่วนต่ำจากการเปลี่ยนแปลงสัดส่วน</t>
  </si>
  <si>
    <t xml:space="preserve">   การถือหุ้นในบริษัทย่อย</t>
  </si>
  <si>
    <t>กำไรสะสม</t>
  </si>
  <si>
    <t xml:space="preserve">   จัดสรรแล้ว</t>
  </si>
  <si>
    <t xml:space="preserve">        ทุนสำรองตามกฎหมาย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</si>
  <si>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</si>
  <si>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</si>
  <si>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</si>
  <si>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</si>
  <si>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</si>
  <si>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</si>
  <si>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งบการเงินเฉพาะกิจการ</t>
  </si>
  <si>
    <t>"ยังไม่ได้ตรวจสอบ"</t>
  </si>
  <si>
    <t xml:space="preserve">    หุ้นทุนซื้อคืน</t>
  </si>
  <si>
    <t xml:space="preserve">        สำรองหุ้นทุนซื้อคืน</t>
  </si>
  <si>
    <t>รายได้</t>
  </si>
  <si>
    <t>รายได้ค่าก่อสร้าง</t>
  </si>
  <si>
    <t>รายได้จากการให้บริการ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</si>
  <si>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</si>
  <si>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</si>
  <si>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</si>
  <si>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</si>
  <si>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ต้นทุนการก่อสร้าง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</si>
  <si>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</si>
  <si>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</si>
  <si>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</si>
  <si>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ค่าใช้จ่ายอื่น</t>
  </si>
  <si>
    <t>ต้นทุนทางการเงิน</t>
  </si>
  <si>
    <t>รวมค่าใช้จ่าย</t>
  </si>
  <si>
    <t>ส่วนแบ่งขาดทุนจากเงินลงทุนในบริษัทร่วม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</si>
  <si>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</si>
  <si>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</si>
  <si>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</si>
  <si>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</si>
  <si>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รายการที่อาจจะถูกจัดประเภทใหม่ไว้ใน</t>
  </si>
  <si>
    <t xml:space="preserve">   กำไรหรือขาดทุนในภายหลัง :-</t>
  </si>
  <si>
    <t>ผลกำไรจากการวัดมูลค่าเงินลงทุนเผื่อขาย</t>
  </si>
  <si>
    <t>ภาษีเงินได้ของรายการที่อาจถูกจัดประเภทใหม่ไว้ใน</t>
  </si>
  <si>
    <t xml:space="preserve">   กำไรหรือขาดทุนในภายหลัง</t>
  </si>
  <si>
    <t>รวมรายการที่อาจถูกจัดประเภทใหม่ไว้ในกำไร</t>
  </si>
  <si>
    <t xml:space="preserve">   หรือขาดทุนในภายหลัง</t>
  </si>
  <si>
    <t>กำไรเบ็ดเสร็จอื่นสำหรับงวด - สุทธิจากภาษีเงินได้</t>
  </si>
  <si>
    <t>กำไรเบ็ดเสร็จรวมสำหรับงวด</t>
  </si>
  <si>
    <t>การแบ่งปันกำไร(ขาดทุน) :-</t>
  </si>
  <si>
    <t xml:space="preserve">  ส่วนที่เป็นของบริษัทใหญ่</t>
  </si>
  <si>
    <t xml:space="preserve">  ส่วนที่เป็นของส่วนได้เสียที่ไม่มีอำนาจควบคุม</t>
  </si>
  <si>
    <t>การแบ่งปันกำไร(ขาดทุน)เบ็ดเสร็จรวม :-</t>
  </si>
  <si>
    <t>กำไรต่อหุ้น</t>
  </si>
  <si>
    <t xml:space="preserve">  ขั้นพื้นฐาน (บาท)</t>
  </si>
  <si>
    <t>งบกำไรขาดทุนเบ็ดเสร็จ</t>
  </si>
  <si>
    <t>กำไรจากการจำหน่ายและตัดบัญชีทรัพย์สิน</t>
  </si>
  <si>
    <t>ส่วนต่ำจากการ</t>
  </si>
  <si>
    <t>องค์ประกอบอื่น</t>
  </si>
  <si>
    <t>รวมส่วนของ</t>
  </si>
  <si>
    <t>ส่วนของส่วนได้เสีย</t>
  </si>
  <si>
    <t>ทุนที่ออก</t>
  </si>
  <si>
    <t>ส่วนเกิน</t>
  </si>
  <si>
    <t>เปลี่ยนแปลงสัดส่วน</t>
  </si>
  <si>
    <t>ทุนสำรอง</t>
  </si>
  <si>
    <t>ยังไม่ได้</t>
  </si>
  <si>
    <t>ของส่วนของผู้ถือหุ้น</t>
  </si>
  <si>
    <t>ผู้ถือหุ้น</t>
  </si>
  <si>
    <t>ที่ไม่มีอำนาจ</t>
  </si>
  <si>
    <t>รวม</t>
  </si>
  <si>
    <t>และชำระแล้ว</t>
  </si>
  <si>
    <t>มูลค่าหุ้นสามัญ</t>
  </si>
  <si>
    <t>การถือหุ้นในบริษัทย่อย</t>
  </si>
  <si>
    <t>ตามกฎหมาย</t>
  </si>
  <si>
    <t>จัดสรร</t>
  </si>
  <si>
    <t>ของบริษัทใหญ่</t>
  </si>
  <si>
    <t>ควบคุม</t>
  </si>
  <si>
    <t xml:space="preserve">งบแสดงการเปลี่ยนแปลงส่วนของผู้ถือหุ้น </t>
  </si>
  <si>
    <t xml:space="preserve">        "สอบทานแล้ว"</t>
  </si>
  <si>
    <t>ยอดคงเหลือ ณ วันที่ 1 มกราคม 2562</t>
  </si>
  <si>
    <t>ทุนหุ้นซื้อคืน</t>
  </si>
  <si>
    <t>จัดสรรแล้ว</t>
  </si>
  <si>
    <t>สำรอง</t>
  </si>
  <si>
    <t>หุ้นทุนซื้อคืน</t>
  </si>
  <si>
    <t>กระแสเงินสดจากกิจกรรมดำเนินงาน</t>
  </si>
  <si>
    <t>ดอกเบี้ยจ่าย</t>
  </si>
  <si>
    <t>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</si>
  <si>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</si>
  <si>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</si>
  <si>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ปรับรายการที่กระทบกำไรเป็นเงินสดรับ(จ่าย)</t>
  </si>
  <si>
    <t>ค่าเสื่อมราคาและค่าตัดจำหน่าย</t>
  </si>
  <si>
    <t>กำไรที่ยังไม่เกิดขึ้นจริงจากการเปลี่ยนแปลงในมูลค่า</t>
  </si>
  <si>
    <t>ประมาณการผลประโยชน์พนักงาน</t>
  </si>
  <si>
    <t>การเปลี่ยนแปลงในสินทรัพย์และหนี้สินดำเนินงาน</t>
  </si>
  <si>
    <t>ลูกหนี้หมุนเวียนอื่น</t>
  </si>
  <si>
    <t>สินทรัพย์ไม่หมุนเวียนอื่น</t>
  </si>
  <si>
    <t>ภาษีมูลค่าเพิ่มรอใบกำกับภาษี</t>
  </si>
  <si>
    <t>จ่ายชำระประมาณการหนี้สินจากต้นทุนในการแก้ไขงานก่อสร้าง</t>
  </si>
  <si>
    <t xml:space="preserve">กระแสเงินสดสุทธิได้มาจากกิจกรรมดำเนินงาน </t>
  </si>
  <si>
    <t>รับดอกเบี้ย</t>
  </si>
  <si>
    <t>จ่ายดอกเบี้ย</t>
  </si>
  <si>
    <t>เงินสดจ่ายเพื่อชำระเงินกู้ยืมระยะยาว</t>
  </si>
  <si>
    <t>เงินสดรับจากเงินกู้ยืมระยะยาว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</si>
  <si>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</si>
  <si>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 ณ วันที่ 1 มกราคม</t>
  </si>
  <si>
    <t>กระแสเงินสดสุทธิใช้ไปในกิจกรรมจัดหาเงิน</t>
  </si>
  <si>
    <t>(หน่วย: พันบาท)</t>
  </si>
  <si>
    <t>จ่ายภาษีเงินได้ถูกหัก ณ ที่จ่าย</t>
  </si>
  <si>
    <t>งบกระแสเงินสด</t>
  </si>
  <si>
    <t>ส่วนของผู้ถือหุ้นบริษัทใหญ่</t>
  </si>
  <si>
    <t>ซื้อที่ดิน อาคาร และอุปกรณ์</t>
  </si>
  <si>
    <t>ซื้อสินทรัพย์ไม่มีตัวตน</t>
  </si>
  <si>
    <t>ประมาณการต้นทุนในการแก้ไขงานในช่วงรับประกัน</t>
  </si>
  <si>
    <t>ผลงานก่อสร้าง (โอนกลับ)</t>
  </si>
  <si>
    <t>เงินสดจ่ายเพื่อซื้อคืนหุ้นสามัญ</t>
  </si>
  <si>
    <t>จัดสรรสำรองหุ้นทุนซื้อคืน</t>
  </si>
  <si>
    <t>โอนกลับค่าเผื่อประมาณการคดีความฟ้องร้อง</t>
  </si>
  <si>
    <t>ประมาณการหนี้สินที่อาจเกิดขึ้นจากคดีฟ้องร้อง (โอนกลับ)</t>
  </si>
  <si>
    <t>ส่วนของหนี้สินภาระผูกพันผลประโยชน์ของพนักงาน</t>
  </si>
  <si>
    <t xml:space="preserve">   ถึงกำหนดชำระภายใน 1 ปี</t>
  </si>
  <si>
    <t>เงินฝากธนาคารที่ติดภาระค้ำประกันเพิ่มขึ้น(ลดลง)</t>
  </si>
  <si>
    <t>เงินสดรับจากการขายอุปกรณ์</t>
  </si>
  <si>
    <t>เงินปันผลให้ผู้ถือหุ้นบริษัท</t>
  </si>
  <si>
    <t>ซื้อเงินลงทุนในบริษัทย่อย</t>
  </si>
  <si>
    <t>การได้มาซึ่งส่วนได้เสียที่ไม่มีอำนาจควบคุม</t>
  </si>
  <si>
    <t xml:space="preserve">   โดยอำนาจการควบคุมไม่เปลี่ยนแปลง</t>
  </si>
  <si>
    <t>กำไรจากการจำหน่ายทรัพย์สิน</t>
  </si>
  <si>
    <t>ขาดทุนจากการตัดบัญชีภาษีเงินได้ถูกหัก ณ ที่จ่าย</t>
  </si>
  <si>
    <t>ขาดทุนจากการตัดบัญชีอุปกรณ์</t>
  </si>
  <si>
    <t>จ่ายเงินปันผล</t>
  </si>
  <si>
    <t>เงินสดรับจากส่วนได้เสียที่ไม่มีอำนาจควบคุม</t>
  </si>
  <si>
    <t>ผลกำไร(ขาดทุน)จากการวัดมูลค่าเงินลงทุนเผื่อขาย</t>
  </si>
  <si>
    <t>เงินสดรับจากเงินลงทุนระยะยาว</t>
  </si>
  <si>
    <t>จ่ายชำระประมาณการผลประโยชน์พนักงาน</t>
  </si>
  <si>
    <t>สินทรัพย์ทางการเงินหมุนเวียนอื่น</t>
  </si>
  <si>
    <t>4, 7</t>
  </si>
  <si>
    <t>สินทรัพย์ทางการเงินไม่หมุนเวียนอื่น</t>
  </si>
  <si>
    <t>สินทรัพย์สิทธิการใช้ - สุทธิ</t>
  </si>
  <si>
    <t>ส่วนของหนี้สินตามสัญญาเช่าที่ถึงกำหนดชำระ</t>
  </si>
  <si>
    <t xml:space="preserve">   ภายในหนึ่งปี - สุทธิ</t>
  </si>
  <si>
    <t>หนี้สินตามสัญญาเช่า - สุทธิ</t>
  </si>
  <si>
    <t>เงินสดจ่ายเงินให้กู้ยืมระยะสั้นแก่กิจการที่เกี่ยวข้องกัน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</si>
  <si>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</si>
  <si>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ข้อมูลกระแสเงินสดเปิดเผยเพิ่มเติม</t>
  </si>
  <si>
    <t>รายการที่ไม่ใช่เงินสด</t>
  </si>
  <si>
    <t>สินทรัพย์สิทธิการใช้ภายใต้สัญญาเช่าเพิ่มขึ้น</t>
  </si>
  <si>
    <t>รายการที่จะไม่ถูกจัดประเภทใหม่ไว้ใน</t>
  </si>
  <si>
    <t xml:space="preserve">  กำไรหรือขาดทุนในภายหลัง :-</t>
  </si>
  <si>
    <t>ภาษีเงินได้ของรายการที่จะไม่ถูกจัดประเภทใหม่ไว้ใน</t>
  </si>
  <si>
    <t xml:space="preserve">   ผลกำไร(ขาดทุน)ของเงินลงทุนในตราสารทุนที่กำหนดวัดมูลค่า</t>
  </si>
  <si>
    <t>รวมรายการที่จะไม่ถูกจัดประเภทใหม่ไว้ใน</t>
  </si>
  <si>
    <t xml:space="preserve">  กำไรหรือขาดทุนในภายหลัง</t>
  </si>
  <si>
    <t xml:space="preserve">        ด้วยมูลค่ายุติธรรมผ่านกำไรขาดทุนเบ็ดเสร็จอื่น</t>
  </si>
  <si>
    <t xml:space="preserve">     กำไรหรือขาดทุนในภายหลัง</t>
  </si>
  <si>
    <t xml:space="preserve">   ผลกำไร(ขาดทุน)จากการวัดมูลค่าใหม่ของผลประโยชน์</t>
  </si>
  <si>
    <t xml:space="preserve">        พนักงานที่กำหนดไว้</t>
  </si>
  <si>
    <t>ผลกำไร(ขาดทุน) จากการ</t>
  </si>
  <si>
    <t>วัดมูลค่าใหม่ของผลประโยชน์</t>
  </si>
  <si>
    <t>พนักงานที่กำหนดไว้</t>
  </si>
  <si>
    <t>เงินลงทุน</t>
  </si>
  <si>
    <t>ในตราสารทุน</t>
  </si>
  <si>
    <t>กำไรจากการเปลี่ยนแปลงเงื่อนไขสัญญาเงินกู้ยืมระยะยาว</t>
  </si>
  <si>
    <t>จ่ายชำระประมาณการหนี้สินจากคดีความฟ้องร้อง</t>
  </si>
  <si>
    <t>ซื้ออสังหาริมทรัพย์เพื่อการลงทุน</t>
  </si>
  <si>
    <t>สำหรับงวดเก้าเดือนสิ้นสุดวันที่ 30 กันยายน 2563</t>
  </si>
  <si>
    <t>สินทรัพย์ภาษีเงินได้รอตัดบัญชี</t>
  </si>
  <si>
    <t>กระแสเงินสดสุทธิได้มาจาก(ใช้ไปใน)กิจกรรมลงทุน</t>
  </si>
  <si>
    <t>เงินสดจ่ายเพื่อชำระเงินกู้ยืมระยะสั้นจากสถาบันการเงิน</t>
  </si>
  <si>
    <t>ณ วันที่ 31 ธันวาคม 2563</t>
  </si>
  <si>
    <t>(หน่วย : บาท)</t>
  </si>
  <si>
    <t>สำหรับปีสิ้นสุดวันที่ 31 ธันวาคม 2563</t>
  </si>
  <si>
    <t>ยอดคงเหลือ ณ วันที่ 31 ธันวาคม 2563</t>
  </si>
  <si>
    <t>ยอดคงเหลือ ณ วันที่ 31 ธันวาคม 2562</t>
  </si>
  <si>
    <t>ยอดคงเหลือ ณ วันที่ 31 ธันวาคม  2563</t>
  </si>
  <si>
    <t>เงินสดและรายการเทียบเท่าเงินสด ณ วันที่ 31 ธันวาคม</t>
  </si>
  <si>
    <t>(หน่วย:บาท)</t>
  </si>
  <si>
    <t>กำไรสำหรับปี</t>
  </si>
  <si>
    <t>กำไรเบ็ดเสร็จอื่นสำหรับปี - สุทธิจากภาษีเงินได้</t>
  </si>
  <si>
    <t>กำไรเบ็ดเสร็จรวมสำหรับปี</t>
  </si>
  <si>
    <t>กำไร (ขาดทุน) เบ็ดเสร็จสำหรับปี</t>
  </si>
  <si>
    <t>เงินสดจ่ายส่วนได้เสียที่ไม่มีอำนาจควบคุม</t>
  </si>
  <si>
    <t>ยอดคงเหลือ ณ วันที่ 31 ธันวาคม  2562</t>
  </si>
  <si>
    <t>สินทรัพย์ที่เกิดจากสัญญา-หมุนเวียน</t>
  </si>
  <si>
    <t>สินทรัพย์ที่เกิดจากสัญญา-ไม่หมุนเวียน</t>
  </si>
  <si>
    <t>5, 8</t>
  </si>
  <si>
    <t>4, 9</t>
  </si>
  <si>
    <t>5, 10</t>
  </si>
  <si>
    <t>4, 5</t>
  </si>
  <si>
    <t>4, 17</t>
  </si>
  <si>
    <t>4, 18</t>
  </si>
  <si>
    <t>5, 20</t>
  </si>
  <si>
    <t>5, 21</t>
  </si>
  <si>
    <t>หนี้สินที่เกิดจากสัญญา</t>
  </si>
  <si>
    <t>5, 22</t>
  </si>
  <si>
    <t>4, 5, 17</t>
  </si>
  <si>
    <t>ยอดคงเหลือ ณ วันที่ 1 มกราคม 2563 - ตามที่แสดงไว้</t>
  </si>
  <si>
    <t>ผลกระทบของการนำมาตรฐานบัญชีใหม่มาใช้เป็นครั้งแรก</t>
  </si>
  <si>
    <t>ยอดคงเหลือ ณ วันที่ 1 มกราคม 2563 - ปรับปรุงใหม่</t>
  </si>
  <si>
    <t>โอนไปกำไร(ขาดทุน)สะสม</t>
  </si>
  <si>
    <t>ยุติธรรมของเงินลงทุนในตราสารหนี้</t>
  </si>
  <si>
    <t>สินทรัพย์ที่เกิดจากสัญญา</t>
  </si>
  <si>
    <t>เงินสดจ่ายซื้อสินทรัพย์ทางการเงินหมุนเวียนอื่น/เงินลงทุนชั่วคราว</t>
  </si>
  <si>
    <t>เงินสดรับจากสินทรัพย์ทางการเงินหมุนเวียนอื่น/เงินลงทุนชั่วคราว</t>
  </si>
  <si>
    <t>การได้มาในสินทรัพย์สิทธิการใช้</t>
  </si>
  <si>
    <t>ซื้อสิทธิการเช่า</t>
  </si>
  <si>
    <t>เงินสดจ่ายเพื่อชำระหนี้สินตามสัญญาเช่า</t>
  </si>
  <si>
    <t>ค่าเผื่อผลขาดทุนลูกหนี้การค้า</t>
  </si>
  <si>
    <t>โอนกลับค่าเผื่อผลขาดทุนลูกหนี้การค้า</t>
  </si>
  <si>
    <t xml:space="preserve">   ภาษีเงินได้ของรายการที่จะไม่ถูกจัดประเภทใหม่ไว้ใน</t>
  </si>
  <si>
    <t xml:space="preserve">สินทรัพย์หมุนเวียนอื่น </t>
  </si>
  <si>
    <t>ภาษีเงินได้นิติบุคคลค้างจ่าย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</si>
</sst>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  <numFmt numFmtId="190" formatCode="#,##0.00\ ;\(#,##0.00\)"/>
    <numFmt numFmtId="191" formatCode="[$-107041E]d\ mmmm\ yyyy;@"/>
    <numFmt numFmtId="192" formatCode="#,##0;\(#,##0\);&quot;-     &quot;"/>
    <numFmt numFmtId="193" formatCode="#,##0.00\ ;\(#,##0.00\);&quot;-     &quot;"/>
    <numFmt numFmtId="194" formatCode="#,##0.00;\(#,##0.00\);&quot;-     &quot;"/>
    <numFmt numFmtId="195" formatCode="\t&quot;$&quot;#,##0.00_);[Red]\(\t&quot;$&quot;#,##0.00\)"/>
    <numFmt numFmtId="196" formatCode="#,##0\ ;\(#,##0\);&quot;-     &quot;"/>
    <numFmt numFmtId="197" formatCode="#,##0\ ;&quot; (&quot;#,##0\);&quot; -&quot;#\ ;@\ "/>
  </numFmts>
  <fonts count="16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4"/>
      <name val="BrowalliaUPC"/>
      <family val="2"/>
      <charset val="22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4"/>
      <color theme="1"/>
      <name val="AngsanaUPC"/>
      <family val="1"/>
      <charset val="222"/>
    </font>
    <font>
      <i/>
      <sz val="14"/>
      <name val="AngsanaUPC"/>
      <family val="1"/>
      <charset val="222"/>
    </font>
    <font>
      <sz val="14"/>
      <color rgb="FFFF0000"/>
      <name val="AngsanaUPC"/>
      <family val="1"/>
      <charset val="222"/>
    </font>
    <font>
      <i/>
      <sz val="14"/>
      <color theme="1"/>
      <name val="AngsanaUPC"/>
      <family val="1"/>
      <charset val="222"/>
    </font>
    <font>
      <sz val="14"/>
      <name val="AngsanaUPC"/>
      <family val="1"/>
    </font>
    <font>
      <b/>
      <sz val="14"/>
      <name val="AngsanaUPC"/>
      <family val="1"/>
    </font>
    <font>
      <b/>
      <sz val="14"/>
      <color theme="1"/>
      <name val="AngsanaUPC"/>
      <family val="1"/>
    </font>
    <font>
      <sz val="14"/>
      <color theme="1"/>
      <name val="AngsanaUPC"/>
      <family val="1"/>
    </font>
    <font>
      <i/>
      <sz val="14"/>
      <name val="AngsanaUPC"/>
      <family val="1"/>
    </font>
    <font>
      <b/>
      <i/>
      <sz val="14"/>
      <name val="AngsanaUPC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87" fontId="1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188" fontId="5" fillId="0" borderId="0" xfId="1" applyNumberFormat="1" applyFont="1" applyFill="1"/>
    <xf numFmtId="188" fontId="6" fillId="0" borderId="0" xfId="0" applyNumberFormat="1" applyFont="1" applyFill="1"/>
    <xf numFmtId="188" fontId="6" fillId="0" borderId="0" xfId="1" applyNumberFormat="1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3" xfId="0" applyFont="1" applyFill="1" applyBorder="1"/>
    <xf numFmtId="49" fontId="5" fillId="0" borderId="0" xfId="0" applyNumberFormat="1" applyFont="1" applyFill="1" applyAlignment="1">
      <alignment horizontal="center"/>
    </xf>
    <xf numFmtId="0" fontId="6" fillId="0" borderId="0" xfId="0" applyFont="1" applyFill="1"/>
    <xf numFmtId="189" fontId="6" fillId="0" borderId="0" xfId="0" applyNumberFormat="1" applyFont="1" applyFill="1"/>
    <xf numFmtId="189" fontId="4" fillId="0" borderId="1" xfId="0" applyNumberFormat="1" applyFont="1" applyFill="1" applyBorder="1"/>
    <xf numFmtId="37" fontId="6" fillId="0" borderId="0" xfId="0" applyNumberFormat="1" applyFont="1" applyFill="1"/>
    <xf numFmtId="188" fontId="4" fillId="0" borderId="1" xfId="0" applyNumberFormat="1" applyFont="1" applyFill="1" applyBorder="1"/>
    <xf numFmtId="188" fontId="4" fillId="0" borderId="2" xfId="0" applyNumberFormat="1" applyFont="1" applyFill="1" applyBorder="1"/>
    <xf numFmtId="188" fontId="4" fillId="0" borderId="0" xfId="0" applyNumberFormat="1" applyFont="1" applyFill="1"/>
    <xf numFmtId="188" fontId="6" fillId="0" borderId="2" xfId="0" applyNumberFormat="1" applyFont="1" applyFill="1" applyBorder="1"/>
    <xf numFmtId="37" fontId="4" fillId="0" borderId="0" xfId="0" applyNumberFormat="1" applyFont="1" applyFill="1"/>
    <xf numFmtId="192" fontId="6" fillId="0" borderId="0" xfId="0" applyNumberFormat="1" applyFont="1" applyFill="1"/>
    <xf numFmtId="192" fontId="4" fillId="0" borderId="1" xfId="0" applyNumberFormat="1" applyFont="1" applyFill="1" applyBorder="1"/>
    <xf numFmtId="192" fontId="4" fillId="0" borderId="5" xfId="0" applyNumberFormat="1" applyFont="1" applyFill="1" applyBorder="1"/>
    <xf numFmtId="192" fontId="6" fillId="0" borderId="3" xfId="0" applyNumberFormat="1" applyFont="1" applyFill="1" applyBorder="1"/>
    <xf numFmtId="192" fontId="4" fillId="0" borderId="0" xfId="0" applyNumberFormat="1" applyFont="1" applyFill="1"/>
    <xf numFmtId="196" fontId="6" fillId="0" borderId="0" xfId="0" applyNumberFormat="1" applyFont="1" applyFill="1" applyAlignment="1">
      <alignment horizontal="right"/>
    </xf>
    <xf numFmtId="196" fontId="6" fillId="0" borderId="0" xfId="0" applyNumberFormat="1" applyFont="1" applyFill="1"/>
    <xf numFmtId="196" fontId="5" fillId="0" borderId="4" xfId="0" applyNumberFormat="1" applyFont="1" applyFill="1" applyBorder="1"/>
    <xf numFmtId="196" fontId="6" fillId="0" borderId="4" xfId="0" applyNumberFormat="1" applyFont="1" applyFill="1" applyBorder="1"/>
    <xf numFmtId="196" fontId="4" fillId="0" borderId="1" xfId="0" applyNumberFormat="1" applyFont="1" applyFill="1" applyBorder="1"/>
    <xf numFmtId="196" fontId="4" fillId="0" borderId="0" xfId="0" applyNumberFormat="1" applyFont="1" applyFill="1"/>
    <xf numFmtId="196" fontId="5" fillId="0" borderId="0" xfId="1" applyNumberFormat="1" applyFont="1" applyFill="1"/>
    <xf numFmtId="188" fontId="6" fillId="0" borderId="0" xfId="0" applyNumberFormat="1" applyFont="1" applyFill="1" applyAlignment="1">
      <alignment horizontal="center"/>
    </xf>
    <xf numFmtId="187" fontId="5" fillId="0" borderId="0" xfId="1" applyFont="1" applyFill="1"/>
    <xf numFmtId="192" fontId="5" fillId="0" borderId="0" xfId="0" applyNumberFormat="1" applyFont="1" applyFill="1"/>
    <xf numFmtId="192" fontId="5" fillId="0" borderId="0" xfId="0" applyNumberFormat="1" applyFont="1" applyFill="1" applyAlignment="1">
      <alignment horizontal="right"/>
    </xf>
    <xf numFmtId="189" fontId="4" fillId="0" borderId="0" xfId="0" applyNumberFormat="1" applyFont="1" applyFill="1"/>
    <xf numFmtId="188" fontId="5" fillId="0" borderId="0" xfId="1" applyNumberFormat="1" applyFont="1" applyFill="1" applyAlignment="1">
      <alignment horizontal="right"/>
    </xf>
    <xf numFmtId="0" fontId="4" fillId="0" borderId="0" xfId="0" applyFont="1" applyFill="1"/>
    <xf numFmtId="37" fontId="6" fillId="0" borderId="0" xfId="0" applyNumberFormat="1" applyFont="1" applyFill="1" applyAlignment="1">
      <alignment horizontal="right"/>
    </xf>
    <xf numFmtId="196" fontId="6" fillId="0" borderId="0" xfId="0" applyNumberFormat="1" applyFont="1" applyFill="1" applyAlignment="1">
      <alignment horizontal="center"/>
    </xf>
    <xf numFmtId="196" fontId="5" fillId="0" borderId="0" xfId="0" applyNumberFormat="1" applyFont="1" applyFill="1"/>
    <xf numFmtId="196" fontId="4" fillId="0" borderId="0" xfId="0" applyNumberFormat="1" applyFont="1" applyFill="1" applyAlignment="1">
      <alignment horizontal="right"/>
    </xf>
    <xf numFmtId="196" fontId="6" fillId="0" borderId="0" xfId="1" applyNumberFormat="1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7" fillId="0" borderId="0" xfId="0" applyFont="1" applyFill="1" applyAlignment="1"/>
    <xf numFmtId="188" fontId="4" fillId="0" borderId="4" xfId="0" applyNumberFormat="1" applyFont="1" applyFill="1" applyBorder="1"/>
    <xf numFmtId="188" fontId="4" fillId="0" borderId="0" xfId="0" applyNumberFormat="1" applyFont="1" applyFill="1" applyBorder="1"/>
    <xf numFmtId="188" fontId="6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187" fontId="6" fillId="0" borderId="0" xfId="1" applyFont="1" applyFill="1"/>
    <xf numFmtId="187" fontId="5" fillId="0" borderId="4" xfId="1" applyFont="1" applyFill="1" applyBorder="1"/>
    <xf numFmtId="187" fontId="5" fillId="0" borderId="0" xfId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192" fontId="6" fillId="0" borderId="0" xfId="0" applyNumberFormat="1" applyFont="1" applyFill="1" applyAlignment="1">
      <alignment horizontal="right"/>
    </xf>
    <xf numFmtId="192" fontId="8" fillId="0" borderId="0" xfId="0" applyNumberFormat="1" applyFont="1" applyFill="1" applyAlignment="1">
      <alignment horizontal="right"/>
    </xf>
    <xf numFmtId="187" fontId="6" fillId="0" borderId="0" xfId="0" applyNumberFormat="1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192" fontId="10" fillId="0" borderId="0" xfId="0" applyNumberFormat="1" applyFont="1" applyFill="1" applyBorder="1"/>
    <xf numFmtId="49" fontId="4" fillId="0" borderId="0" xfId="0" applyNumberFormat="1" applyFont="1" applyFill="1" applyAlignment="1">
      <alignment horizontal="right"/>
    </xf>
    <xf numFmtId="0" fontId="5" fillId="0" borderId="3" xfId="0" applyFont="1" applyFill="1" applyBorder="1" applyAlignment="1">
      <alignment horizontal="right"/>
    </xf>
    <xf numFmtId="192" fontId="10" fillId="0" borderId="3" xfId="0" applyNumberFormat="1" applyFont="1" applyFill="1" applyBorder="1"/>
    <xf numFmtId="192" fontId="11" fillId="0" borderId="3" xfId="0" applyNumberFormat="1" applyFont="1" applyFill="1" applyBorder="1"/>
    <xf numFmtId="192" fontId="4" fillId="0" borderId="2" xfId="0" applyNumberFormat="1" applyFont="1" applyFill="1" applyBorder="1"/>
    <xf numFmtId="190" fontId="5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Fill="1"/>
    <xf numFmtId="49" fontId="11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Continuous"/>
    </xf>
    <xf numFmtId="0" fontId="10" fillId="0" borderId="3" xfId="0" applyFont="1" applyBorder="1" applyAlignment="1">
      <alignment horizontal="centerContinuous"/>
    </xf>
    <xf numFmtId="0" fontId="10" fillId="0" borderId="3" xfId="0" applyFont="1" applyFill="1" applyBorder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Fill="1"/>
    <xf numFmtId="0" fontId="14" fillId="0" borderId="0" xfId="0" applyFont="1"/>
    <xf numFmtId="0" fontId="11" fillId="0" borderId="0" xfId="0" applyFont="1" applyAlignment="1">
      <alignment horizontal="left"/>
    </xf>
    <xf numFmtId="0" fontId="13" fillId="0" borderId="0" xfId="0" applyFont="1" applyFill="1"/>
    <xf numFmtId="192" fontId="13" fillId="0" borderId="0" xfId="0" applyNumberFormat="1" applyFont="1" applyFill="1"/>
    <xf numFmtId="192" fontId="11" fillId="0" borderId="1" xfId="0" applyNumberFormat="1" applyFont="1" applyFill="1" applyBorder="1"/>
    <xf numFmtId="192" fontId="11" fillId="0" borderId="0" xfId="0" applyNumberFormat="1" applyFont="1" applyFill="1"/>
    <xf numFmtId="192" fontId="13" fillId="0" borderId="4" xfId="0" applyNumberFormat="1" applyFont="1" applyFill="1" applyBorder="1"/>
    <xf numFmtId="192" fontId="11" fillId="0" borderId="5" xfId="0" applyNumberFormat="1" applyFont="1" applyFill="1" applyBorder="1"/>
    <xf numFmtId="192" fontId="13" fillId="0" borderId="3" xfId="0" applyNumberFormat="1" applyFont="1" applyFill="1" applyBorder="1"/>
    <xf numFmtId="0" fontId="11" fillId="0" borderId="0" xfId="0" applyFont="1" applyFill="1"/>
    <xf numFmtId="0" fontId="14" fillId="0" borderId="0" xfId="0" applyFont="1" applyFill="1" applyAlignment="1">
      <alignment horizontal="center"/>
    </xf>
    <xf numFmtId="192" fontId="11" fillId="0" borderId="0" xfId="0" applyNumberFormat="1" applyFont="1" applyFill="1" applyBorder="1"/>
    <xf numFmtId="0" fontId="13" fillId="0" borderId="0" xfId="0" applyFont="1" applyFill="1" applyAlignment="1">
      <alignment horizontal="left"/>
    </xf>
    <xf numFmtId="193" fontId="11" fillId="0" borderId="2" xfId="0" applyNumberFormat="1" applyFont="1" applyFill="1" applyBorder="1"/>
    <xf numFmtId="193" fontId="11" fillId="0" borderId="0" xfId="0" applyNumberFormat="1" applyFont="1" applyFill="1"/>
    <xf numFmtId="194" fontId="13" fillId="0" borderId="0" xfId="0" applyNumberFormat="1" applyFont="1" applyFill="1"/>
    <xf numFmtId="192" fontId="13" fillId="0" borderId="0" xfId="0" applyNumberFormat="1" applyFont="1"/>
    <xf numFmtId="187" fontId="13" fillId="0" borderId="0" xfId="1" applyFont="1"/>
    <xf numFmtId="2" fontId="13" fillId="0" borderId="0" xfId="0" applyNumberFormat="1" applyFont="1" applyFill="1"/>
    <xf numFmtId="187" fontId="10" fillId="0" borderId="0" xfId="1" applyFont="1" applyFill="1"/>
    <xf numFmtId="49" fontId="10" fillId="0" borderId="0" xfId="0" applyNumberFormat="1" applyFont="1" applyFill="1" applyAlignment="1">
      <alignment horizontal="right"/>
    </xf>
    <xf numFmtId="0" fontId="10" fillId="0" borderId="4" xfId="0" applyFont="1" applyFill="1" applyBorder="1" applyAlignment="1">
      <alignment horizontal="center"/>
    </xf>
    <xf numFmtId="0" fontId="10" fillId="0" borderId="4" xfId="0" applyFont="1" applyFill="1" applyBorder="1"/>
    <xf numFmtId="0" fontId="13" fillId="0" borderId="0" xfId="0" applyFont="1" applyFill="1" applyAlignment="1">
      <alignment horizontal="center"/>
    </xf>
    <xf numFmtId="187" fontId="13" fillId="0" borderId="0" xfId="1" applyFont="1" applyFill="1"/>
    <xf numFmtId="0" fontId="13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88" fontId="10" fillId="0" borderId="0" xfId="0" applyNumberFormat="1" applyFont="1" applyFill="1" applyAlignment="1">
      <alignment horizontal="right"/>
    </xf>
    <xf numFmtId="188" fontId="10" fillId="0" borderId="0" xfId="0" applyNumberFormat="1" applyFont="1" applyFill="1"/>
    <xf numFmtId="188" fontId="13" fillId="0" borderId="0" xfId="0" applyNumberFormat="1" applyFont="1" applyFill="1"/>
    <xf numFmtId="188" fontId="13" fillId="0" borderId="0" xfId="0" applyNumberFormat="1" applyFont="1" applyFill="1" applyAlignment="1">
      <alignment horizontal="right"/>
    </xf>
    <xf numFmtId="188" fontId="13" fillId="0" borderId="0" xfId="0" applyNumberFormat="1" applyFont="1" applyFill="1" applyBorder="1" applyAlignment="1">
      <alignment horizontal="right"/>
    </xf>
    <xf numFmtId="188" fontId="10" fillId="0" borderId="0" xfId="1" applyNumberFormat="1" applyFont="1" applyFill="1" applyAlignment="1">
      <alignment horizontal="left"/>
    </xf>
    <xf numFmtId="188" fontId="14" fillId="0" borderId="0" xfId="1" applyNumberFormat="1" applyFont="1" applyFill="1" applyAlignment="1">
      <alignment horizontal="center"/>
    </xf>
    <xf numFmtId="188" fontId="10" fillId="0" borderId="0" xfId="1" applyNumberFormat="1" applyFont="1" applyFill="1" applyAlignment="1">
      <alignment horizontal="center"/>
    </xf>
    <xf numFmtId="188" fontId="10" fillId="0" borderId="5" xfId="1" applyNumberFormat="1" applyFont="1" applyFill="1" applyBorder="1" applyAlignment="1">
      <alignment horizontal="right"/>
    </xf>
    <xf numFmtId="188" fontId="10" fillId="0" borderId="0" xfId="1" applyNumberFormat="1" applyFont="1" applyFill="1" applyAlignment="1">
      <alignment horizontal="right"/>
    </xf>
    <xf numFmtId="188" fontId="13" fillId="0" borderId="0" xfId="1" applyNumberFormat="1" applyFont="1" applyFill="1"/>
    <xf numFmtId="188" fontId="10" fillId="0" borderId="0" xfId="1" applyNumberFormat="1" applyFont="1" applyFill="1" applyBorder="1" applyAlignment="1">
      <alignment horizontal="right"/>
    </xf>
    <xf numFmtId="188" fontId="13" fillId="0" borderId="0" xfId="1" applyNumberFormat="1" applyFont="1" applyFill="1" applyAlignment="1">
      <alignment horizontal="left"/>
    </xf>
    <xf numFmtId="188" fontId="14" fillId="0" borderId="0" xfId="1" applyNumberFormat="1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center"/>
    </xf>
    <xf numFmtId="196" fontId="13" fillId="0" borderId="0" xfId="0" applyNumberFormat="1" applyFont="1" applyFill="1"/>
    <xf numFmtId="188" fontId="13" fillId="0" borderId="0" xfId="1" applyNumberFormat="1" applyFont="1" applyFill="1" applyAlignment="1">
      <alignment horizontal="right"/>
    </xf>
    <xf numFmtId="187" fontId="10" fillId="0" borderId="0" xfId="1" applyFont="1" applyFill="1" applyAlignment="1">
      <alignment horizontal="left"/>
    </xf>
    <xf numFmtId="187" fontId="13" fillId="0" borderId="0" xfId="0" applyNumberFormat="1" applyFont="1" applyFill="1"/>
    <xf numFmtId="188" fontId="11" fillId="0" borderId="5" xfId="1" applyNumberFormat="1" applyFont="1" applyFill="1" applyBorder="1"/>
    <xf numFmtId="187" fontId="13" fillId="0" borderId="0" xfId="0" applyNumberFormat="1" applyFont="1"/>
    <xf numFmtId="43" fontId="13" fillId="0" borderId="0" xfId="0" applyNumberFormat="1" applyFont="1"/>
    <xf numFmtId="187" fontId="7" fillId="0" borderId="0" xfId="1" applyFont="1" applyFill="1" applyAlignment="1"/>
    <xf numFmtId="0" fontId="15" fillId="0" borderId="0" xfId="0" applyFont="1" applyFill="1" applyAlignment="1">
      <alignment horizontal="center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/>
    <xf numFmtId="191" fontId="5" fillId="0" borderId="1" xfId="1" quotePrefix="1" applyNumberFormat="1" applyFont="1" applyFill="1" applyBorder="1" applyAlignment="1">
      <alignment horizontal="center"/>
    </xf>
    <xf numFmtId="0" fontId="11" fillId="0" borderId="0" xfId="0" applyFont="1" applyAlignment="1"/>
    <xf numFmtId="192" fontId="10" fillId="0" borderId="0" xfId="0" applyNumberFormat="1" applyFont="1" applyFill="1"/>
    <xf numFmtId="188" fontId="10" fillId="0" borderId="4" xfId="0" applyNumberFormat="1" applyFont="1" applyFill="1" applyBorder="1" applyAlignment="1">
      <alignment horizontal="right"/>
    </xf>
    <xf numFmtId="188" fontId="10" fillId="0" borderId="4" xfId="1" applyNumberFormat="1" applyFont="1" applyFill="1" applyBorder="1" applyAlignment="1">
      <alignment horizontal="right"/>
    </xf>
    <xf numFmtId="187" fontId="10" fillId="0" borderId="0" xfId="1" applyFont="1"/>
    <xf numFmtId="187" fontId="11" fillId="0" borderId="0" xfId="1" applyFont="1"/>
    <xf numFmtId="43" fontId="13" fillId="0" borderId="0" xfId="0" applyNumberFormat="1" applyFont="1" applyFill="1"/>
    <xf numFmtId="43" fontId="6" fillId="0" borderId="0" xfId="0" applyNumberFormat="1" applyFont="1" applyFill="1"/>
    <xf numFmtId="0" fontId="11" fillId="0" borderId="0" xfId="0" applyFont="1" applyFill="1" applyAlignment="1">
      <alignment horizontal="center"/>
    </xf>
    <xf numFmtId="188" fontId="13" fillId="0" borderId="0" xfId="1" applyNumberFormat="1" applyFont="1"/>
    <xf numFmtId="188" fontId="6" fillId="0" borderId="0" xfId="1" applyNumberFormat="1" applyFont="1" applyFill="1" applyAlignment="1">
      <alignment horizontal="right"/>
    </xf>
    <xf numFmtId="188" fontId="13" fillId="0" borderId="0" xfId="0" applyNumberFormat="1" applyFont="1"/>
    <xf numFmtId="9" fontId="13" fillId="0" borderId="0" xfId="6" applyFont="1"/>
    <xf numFmtId="9" fontId="13" fillId="0" borderId="0" xfId="6" applyNumberFormat="1" applyFont="1"/>
    <xf numFmtId="9" fontId="6" fillId="0" borderId="0" xfId="6" applyFont="1" applyFill="1"/>
    <xf numFmtId="10" fontId="6" fillId="0" borderId="0" xfId="6" applyNumberFormat="1" applyFont="1" applyFill="1"/>
    <xf numFmtId="9" fontId="5" fillId="0" borderId="0" xfId="6" applyFont="1" applyFill="1"/>
    <xf numFmtId="187" fontId="5" fillId="0" borderId="1" xfId="1" applyFont="1" applyFill="1" applyBorder="1" applyAlignment="1">
      <alignment horizontal="center"/>
    </xf>
    <xf numFmtId="187" fontId="5" fillId="0" borderId="3" xfId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187" fontId="10" fillId="0" borderId="3" xfId="1" applyFont="1" applyBorder="1" applyAlignment="1">
      <alignment horizontal="center"/>
    </xf>
    <xf numFmtId="187" fontId="10" fillId="0" borderId="3" xfId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97" fontId="5" fillId="0" borderId="3" xfId="2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</cellXfs>
  <cellStyles count="7">
    <cellStyle name="Comma" xfId="1" builtinId="3"/>
    <cellStyle name="Comma 2" xfId="2"/>
    <cellStyle name="Comma 2 12" xfId="5"/>
    <cellStyle name="Normal" xfId="0" builtinId="0"/>
    <cellStyle name="Normal 10 2 13" xfId="4"/>
    <cellStyle name="Normal 8 2" xfId="3"/>
    <cellStyle name="Percent" xfId="6" builtinId="5"/>
  </cellStyles>
  <dxfs count="0"/>
  <tableStyles count="0" defaultTableStyle="TableStyleMedium2" defaultPivotStyle="PivotStyleLight16"/>
  <colors>
    <mruColors>
      <color rgb="FFFFFF66"/>
      <color rgb="FFE3D8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view="pageBreakPreview" zoomScaleNormal="100" zoomScaleSheetLayoutView="100" workbookViewId="0">
      <selection activeCell="K28" sqref="K28"/>
    </sheetView>
  </sheetViews>
  <sheetFormatPr defaultColWidth="9.125" defaultRowHeight="21" x14ac:dyDescent="0.45"/>
  <cols>
    <col min="1" max="1" width="41.375" style="9" customWidth="1"/>
    <col min="2" max="2" width="8.875" style="9" customWidth="1"/>
    <col min="3" max="3" width="1.75" style="9" customWidth="1"/>
    <col min="4" max="4" width="14" style="9" customWidth="1"/>
    <col min="5" max="5" width="1.125" style="9" customWidth="1"/>
    <col min="6" max="6" width="14" style="9" customWidth="1"/>
    <col min="7" max="7" width="1.125" style="9" customWidth="1"/>
    <col min="8" max="8" width="14.875" style="9" customWidth="1"/>
    <col min="9" max="9" width="1.125" style="9" customWidth="1"/>
    <col min="10" max="10" width="14.875" style="9" customWidth="1"/>
    <col min="11" max="11" width="15.625" style="51" customWidth="1"/>
    <col min="12" max="12" width="14.25" style="9" bestFit="1" customWidth="1"/>
    <col min="13" max="14" width="12" style="9" bestFit="1" customWidth="1"/>
    <col min="15" max="16384" width="9.125" style="9"/>
  </cols>
  <sheetData>
    <row r="1" spans="1:14" x14ac:dyDescent="0.45">
      <c r="A1" s="36" t="s">
        <v>0</v>
      </c>
      <c r="B1" s="6"/>
      <c r="C1" s="6"/>
      <c r="D1" s="6"/>
      <c r="E1" s="6"/>
      <c r="F1" s="142"/>
      <c r="G1" s="6"/>
      <c r="H1" s="6"/>
      <c r="I1" s="6"/>
      <c r="J1" s="63"/>
    </row>
    <row r="2" spans="1:14" x14ac:dyDescent="0.45">
      <c r="A2" s="44" t="s">
        <v>1</v>
      </c>
      <c r="B2" s="6"/>
      <c r="C2" s="6"/>
      <c r="D2" s="6"/>
      <c r="E2" s="6"/>
      <c r="F2" s="6"/>
      <c r="G2" s="6"/>
      <c r="H2" s="6"/>
      <c r="I2" s="6"/>
      <c r="J2" s="63"/>
    </row>
    <row r="3" spans="1:14" x14ac:dyDescent="0.45">
      <c r="A3" s="44" t="s">
        <v>215</v>
      </c>
      <c r="B3" s="6"/>
      <c r="C3" s="6"/>
      <c r="D3" s="6"/>
      <c r="E3" s="6"/>
      <c r="F3" s="6"/>
      <c r="G3" s="6"/>
      <c r="H3" s="6"/>
      <c r="I3" s="6"/>
      <c r="J3" s="63"/>
    </row>
    <row r="4" spans="1:14" x14ac:dyDescent="0.45">
      <c r="A4" s="44"/>
      <c r="B4" s="70"/>
      <c r="C4" s="36"/>
      <c r="D4" s="7"/>
      <c r="E4" s="7"/>
      <c r="F4" s="7"/>
      <c r="G4" s="7"/>
      <c r="H4" s="7"/>
      <c r="I4" s="7"/>
      <c r="J4" s="64" t="s">
        <v>222</v>
      </c>
    </row>
    <row r="5" spans="1:14" x14ac:dyDescent="0.45">
      <c r="A5" s="44"/>
      <c r="B5" s="4"/>
      <c r="C5" s="6"/>
      <c r="D5" s="168" t="s">
        <v>2</v>
      </c>
      <c r="E5" s="168"/>
      <c r="F5" s="168"/>
      <c r="G5" s="52"/>
      <c r="H5" s="169" t="s">
        <v>64</v>
      </c>
      <c r="I5" s="169"/>
      <c r="J5" s="169"/>
    </row>
    <row r="6" spans="1:14" x14ac:dyDescent="0.45">
      <c r="A6" s="50"/>
      <c r="B6" s="68" t="s">
        <v>4</v>
      </c>
      <c r="C6" s="6"/>
      <c r="D6" s="150">
        <v>44196</v>
      </c>
      <c r="E6" s="6"/>
      <c r="F6" s="150">
        <v>43830</v>
      </c>
      <c r="G6" s="53"/>
      <c r="H6" s="150">
        <v>44196</v>
      </c>
      <c r="I6" s="36"/>
      <c r="J6" s="150">
        <v>43830</v>
      </c>
    </row>
    <row r="7" spans="1:14" x14ac:dyDescent="0.45">
      <c r="A7" s="44" t="s">
        <v>3</v>
      </c>
      <c r="B7" s="5"/>
      <c r="C7" s="4"/>
      <c r="D7" s="8"/>
      <c r="E7" s="8"/>
      <c r="F7" s="8"/>
      <c r="G7" s="8"/>
      <c r="H7" s="8"/>
      <c r="I7" s="8"/>
      <c r="J7" s="8"/>
    </row>
    <row r="8" spans="1:14" x14ac:dyDescent="0.45">
      <c r="A8" s="44" t="s">
        <v>5</v>
      </c>
      <c r="B8" s="5"/>
      <c r="C8" s="5"/>
    </row>
    <row r="9" spans="1:14" x14ac:dyDescent="0.45">
      <c r="A9" s="42" t="s">
        <v>6</v>
      </c>
      <c r="B9" s="5"/>
      <c r="C9" s="5"/>
      <c r="D9" s="10">
        <v>638059322</v>
      </c>
      <c r="E9" s="10"/>
      <c r="F9" s="10">
        <v>926504515</v>
      </c>
      <c r="G9" s="10"/>
      <c r="H9" s="10">
        <v>542710098</v>
      </c>
      <c r="I9" s="10"/>
      <c r="J9" s="10">
        <v>743394541</v>
      </c>
      <c r="K9" s="31"/>
      <c r="L9" s="158"/>
      <c r="M9" s="158"/>
    </row>
    <row r="10" spans="1:14" x14ac:dyDescent="0.45">
      <c r="A10" s="42" t="s">
        <v>7</v>
      </c>
      <c r="B10" s="4">
        <v>4</v>
      </c>
      <c r="C10" s="5"/>
      <c r="D10" s="10">
        <v>0</v>
      </c>
      <c r="E10" s="10"/>
      <c r="F10" s="30">
        <v>609221887</v>
      </c>
      <c r="G10" s="10"/>
      <c r="H10" s="10">
        <v>0</v>
      </c>
      <c r="I10" s="10"/>
      <c r="J10" s="10">
        <v>608366149</v>
      </c>
      <c r="K10" s="31"/>
      <c r="L10" s="166"/>
      <c r="M10" s="58"/>
    </row>
    <row r="11" spans="1:14" ht="21.75" customHeight="1" x14ac:dyDescent="0.45">
      <c r="A11" s="42" t="s">
        <v>181</v>
      </c>
      <c r="B11" s="69" t="s">
        <v>182</v>
      </c>
      <c r="C11" s="5"/>
      <c r="D11" s="10">
        <v>1516060291</v>
      </c>
      <c r="E11" s="10"/>
      <c r="F11" s="10">
        <v>0</v>
      </c>
      <c r="G11" s="10"/>
      <c r="H11" s="10">
        <v>1515197223</v>
      </c>
      <c r="I11" s="10"/>
      <c r="J11" s="10">
        <v>0</v>
      </c>
      <c r="K11" s="31"/>
      <c r="L11" s="166"/>
    </row>
    <row r="12" spans="1:14" x14ac:dyDescent="0.45">
      <c r="A12" s="42" t="s">
        <v>8</v>
      </c>
      <c r="B12" s="4" t="s">
        <v>231</v>
      </c>
      <c r="C12" s="5"/>
      <c r="D12" s="10">
        <v>918847063</v>
      </c>
      <c r="E12" s="10"/>
      <c r="F12" s="10">
        <v>894476638</v>
      </c>
      <c r="G12" s="10"/>
      <c r="H12" s="10">
        <v>913915395</v>
      </c>
      <c r="I12" s="10"/>
      <c r="J12" s="10">
        <v>884927204</v>
      </c>
      <c r="K12" s="31"/>
      <c r="L12" s="51"/>
      <c r="M12" s="2"/>
      <c r="N12" s="10"/>
    </row>
    <row r="13" spans="1:14" x14ac:dyDescent="0.45">
      <c r="A13" s="42" t="s">
        <v>9</v>
      </c>
      <c r="B13" s="4" t="s">
        <v>232</v>
      </c>
      <c r="C13" s="5"/>
      <c r="D13" s="10">
        <v>66339410</v>
      </c>
      <c r="E13" s="10"/>
      <c r="F13" s="10">
        <v>106979903</v>
      </c>
      <c r="G13" s="10"/>
      <c r="H13" s="10">
        <v>57223213</v>
      </c>
      <c r="I13" s="10"/>
      <c r="J13" s="10">
        <v>70432576</v>
      </c>
      <c r="K13" s="167"/>
      <c r="L13" s="165"/>
      <c r="M13" s="165"/>
      <c r="N13" s="165"/>
    </row>
    <row r="14" spans="1:14" x14ac:dyDescent="0.45">
      <c r="A14" s="42" t="s">
        <v>229</v>
      </c>
      <c r="B14" s="4" t="s">
        <v>233</v>
      </c>
      <c r="C14" s="5"/>
      <c r="D14" s="10">
        <v>829669567</v>
      </c>
      <c r="E14" s="10"/>
      <c r="F14" s="10">
        <v>1047354271</v>
      </c>
      <c r="G14" s="10"/>
      <c r="H14" s="10">
        <v>829669567</v>
      </c>
      <c r="I14" s="10"/>
      <c r="J14" s="10">
        <v>1047354271</v>
      </c>
      <c r="K14" s="31"/>
      <c r="L14" s="51"/>
    </row>
    <row r="15" spans="1:14" x14ac:dyDescent="0.45">
      <c r="A15" s="42" t="s">
        <v>10</v>
      </c>
      <c r="B15" s="4">
        <v>5</v>
      </c>
      <c r="C15" s="5"/>
      <c r="D15" s="10">
        <v>0</v>
      </c>
      <c r="E15" s="10"/>
      <c r="F15" s="10">
        <v>0</v>
      </c>
      <c r="G15" s="10"/>
      <c r="H15" s="10">
        <v>76000000</v>
      </c>
      <c r="I15" s="10"/>
      <c r="J15" s="10">
        <v>98000000</v>
      </c>
      <c r="K15" s="31"/>
      <c r="L15" s="51"/>
    </row>
    <row r="16" spans="1:14" x14ac:dyDescent="0.45">
      <c r="A16" s="42" t="s">
        <v>11</v>
      </c>
      <c r="B16" s="4">
        <v>11</v>
      </c>
      <c r="C16" s="5"/>
      <c r="D16" s="10">
        <v>103623953</v>
      </c>
      <c r="E16" s="10"/>
      <c r="F16" s="10">
        <v>133581989</v>
      </c>
      <c r="G16" s="10"/>
      <c r="H16" s="10">
        <v>102822330</v>
      </c>
      <c r="I16" s="10"/>
      <c r="J16" s="10">
        <v>132842589</v>
      </c>
      <c r="K16" s="31"/>
      <c r="L16" s="51"/>
    </row>
    <row r="17" spans="1:12" x14ac:dyDescent="0.45">
      <c r="A17" s="42" t="s">
        <v>12</v>
      </c>
      <c r="B17" s="4"/>
      <c r="C17" s="5"/>
      <c r="D17" s="10">
        <v>169316327</v>
      </c>
      <c r="E17" s="10"/>
      <c r="F17" s="10">
        <v>379127229</v>
      </c>
      <c r="G17" s="10"/>
      <c r="H17" s="10">
        <v>169316327</v>
      </c>
      <c r="I17" s="10"/>
      <c r="J17" s="10">
        <v>379127229</v>
      </c>
      <c r="K17" s="31"/>
      <c r="L17" s="51"/>
    </row>
    <row r="18" spans="1:12" x14ac:dyDescent="0.45">
      <c r="A18" s="42" t="s">
        <v>256</v>
      </c>
      <c r="B18" s="4">
        <v>12</v>
      </c>
      <c r="C18" s="5"/>
      <c r="D18" s="10">
        <v>72841</v>
      </c>
      <c r="E18" s="10"/>
      <c r="F18" s="10">
        <v>0</v>
      </c>
      <c r="G18" s="10"/>
      <c r="H18" s="10">
        <v>0</v>
      </c>
      <c r="I18" s="10"/>
      <c r="J18" s="10">
        <v>0</v>
      </c>
      <c r="K18" s="31"/>
    </row>
    <row r="19" spans="1:12" x14ac:dyDescent="0.45">
      <c r="A19" s="44" t="s">
        <v>13</v>
      </c>
      <c r="B19" s="5"/>
      <c r="C19" s="5"/>
      <c r="D19" s="11">
        <v>4241988774</v>
      </c>
      <c r="E19" s="34"/>
      <c r="F19" s="11">
        <v>4097246432</v>
      </c>
      <c r="G19" s="34"/>
      <c r="H19" s="11">
        <v>4206854153</v>
      </c>
      <c r="I19" s="34"/>
      <c r="J19" s="11">
        <v>3964444559</v>
      </c>
      <c r="K19" s="31"/>
      <c r="L19" s="158"/>
    </row>
    <row r="20" spans="1:12" ht="15.6" customHeight="1" x14ac:dyDescent="0.45">
      <c r="A20" s="42"/>
      <c r="B20" s="5"/>
      <c r="C20" s="5"/>
      <c r="D20" s="12"/>
      <c r="E20" s="12"/>
      <c r="F20" s="12"/>
      <c r="G20" s="12"/>
      <c r="H20" s="12"/>
      <c r="I20" s="12"/>
      <c r="J20" s="12"/>
      <c r="K20" s="31"/>
    </row>
    <row r="21" spans="1:12" x14ac:dyDescent="0.45">
      <c r="A21" s="44" t="s">
        <v>14</v>
      </c>
      <c r="B21" s="4"/>
      <c r="C21" s="4"/>
      <c r="D21" s="12"/>
      <c r="E21" s="12"/>
      <c r="F21" s="12"/>
      <c r="G21" s="12"/>
      <c r="H21" s="12"/>
      <c r="I21" s="12"/>
      <c r="J21" s="12"/>
      <c r="K21" s="31"/>
    </row>
    <row r="22" spans="1:12" x14ac:dyDescent="0.45">
      <c r="A22" s="42" t="s">
        <v>15</v>
      </c>
      <c r="B22" s="4">
        <v>4</v>
      </c>
      <c r="C22" s="4"/>
      <c r="D22" s="30">
        <v>0</v>
      </c>
      <c r="E22" s="2"/>
      <c r="F22" s="30">
        <v>819368282</v>
      </c>
      <c r="G22" s="30"/>
      <c r="H22" s="2">
        <v>0</v>
      </c>
      <c r="I22" s="2"/>
      <c r="J22" s="2">
        <v>819368282</v>
      </c>
      <c r="K22" s="31"/>
      <c r="L22" s="51"/>
    </row>
    <row r="23" spans="1:12" x14ac:dyDescent="0.45">
      <c r="A23" s="42" t="s">
        <v>183</v>
      </c>
      <c r="B23" s="69" t="s">
        <v>234</v>
      </c>
      <c r="C23" s="4"/>
      <c r="D23" s="30">
        <v>623922637</v>
      </c>
      <c r="E23" s="2"/>
      <c r="F23" s="10">
        <v>0</v>
      </c>
      <c r="G23" s="30"/>
      <c r="H23" s="2">
        <v>623922637</v>
      </c>
      <c r="I23" s="2"/>
      <c r="J23" s="10">
        <v>0</v>
      </c>
      <c r="K23" s="31"/>
      <c r="L23" s="51"/>
    </row>
    <row r="24" spans="1:12" x14ac:dyDescent="0.45">
      <c r="A24" s="9" t="s">
        <v>16</v>
      </c>
      <c r="B24" s="4">
        <v>12</v>
      </c>
      <c r="C24" s="4"/>
      <c r="D24" s="30">
        <v>0</v>
      </c>
      <c r="E24" s="2"/>
      <c r="F24" s="30">
        <v>130360</v>
      </c>
      <c r="G24" s="30"/>
      <c r="H24" s="2">
        <v>0</v>
      </c>
      <c r="I24" s="2"/>
      <c r="J24" s="2">
        <v>0</v>
      </c>
      <c r="K24" s="31"/>
      <c r="L24" s="51"/>
    </row>
    <row r="25" spans="1:12" x14ac:dyDescent="0.45">
      <c r="A25" s="9" t="s">
        <v>17</v>
      </c>
      <c r="B25" s="4">
        <v>13</v>
      </c>
      <c r="C25" s="4"/>
      <c r="D25" s="31">
        <v>0</v>
      </c>
      <c r="E25" s="12"/>
      <c r="F25" s="31">
        <v>0</v>
      </c>
      <c r="G25" s="31"/>
      <c r="H25" s="2">
        <v>1469331650</v>
      </c>
      <c r="I25" s="12"/>
      <c r="J25" s="2">
        <v>1402689700</v>
      </c>
      <c r="K25" s="31"/>
      <c r="L25" s="51"/>
    </row>
    <row r="26" spans="1:12" x14ac:dyDescent="0.45">
      <c r="A26" s="42" t="s">
        <v>18</v>
      </c>
      <c r="B26" s="4"/>
      <c r="C26" s="4"/>
      <c r="D26" s="2">
        <v>0</v>
      </c>
      <c r="E26" s="2"/>
      <c r="F26" s="2">
        <v>191715</v>
      </c>
      <c r="G26" s="2"/>
      <c r="H26" s="2">
        <v>0</v>
      </c>
      <c r="I26" s="2"/>
      <c r="J26" s="2">
        <v>191715</v>
      </c>
      <c r="K26" s="31"/>
      <c r="L26" s="51"/>
    </row>
    <row r="27" spans="1:12" x14ac:dyDescent="0.45">
      <c r="A27" s="42" t="s">
        <v>230</v>
      </c>
      <c r="B27" s="4">
        <v>10</v>
      </c>
      <c r="C27" s="4"/>
      <c r="D27" s="2">
        <v>650510178</v>
      </c>
      <c r="E27" s="2"/>
      <c r="F27" s="2">
        <v>662073826</v>
      </c>
      <c r="G27" s="2"/>
      <c r="H27" s="2">
        <v>653610570</v>
      </c>
      <c r="I27" s="2"/>
      <c r="J27" s="2">
        <v>665174217</v>
      </c>
      <c r="K27" s="31"/>
      <c r="L27" s="51"/>
    </row>
    <row r="28" spans="1:12" x14ac:dyDescent="0.45">
      <c r="A28" s="42" t="s">
        <v>19</v>
      </c>
      <c r="B28" s="4">
        <v>15</v>
      </c>
      <c r="C28" s="4"/>
      <c r="D28" s="2">
        <v>529825492</v>
      </c>
      <c r="E28" s="2"/>
      <c r="F28" s="2">
        <v>545184111</v>
      </c>
      <c r="G28" s="2"/>
      <c r="H28" s="2">
        <v>7104445</v>
      </c>
      <c r="I28" s="2"/>
      <c r="J28" s="2">
        <v>3042895</v>
      </c>
      <c r="K28" s="31"/>
      <c r="L28" s="51"/>
    </row>
    <row r="29" spans="1:12" x14ac:dyDescent="0.45">
      <c r="A29" s="42" t="s">
        <v>20</v>
      </c>
      <c r="B29" s="4">
        <v>16</v>
      </c>
      <c r="C29" s="4"/>
      <c r="D29" s="2">
        <v>3266356966</v>
      </c>
      <c r="E29" s="2"/>
      <c r="F29" s="2">
        <v>3465875976</v>
      </c>
      <c r="G29" s="2"/>
      <c r="H29" s="2">
        <v>618022752</v>
      </c>
      <c r="I29" s="2"/>
      <c r="J29" s="2">
        <v>688189380</v>
      </c>
      <c r="K29" s="31"/>
      <c r="L29" s="51"/>
    </row>
    <row r="30" spans="1:12" x14ac:dyDescent="0.45">
      <c r="A30" s="42" t="s">
        <v>184</v>
      </c>
      <c r="B30" s="69" t="s">
        <v>235</v>
      </c>
      <c r="C30" s="4"/>
      <c r="D30" s="2">
        <v>1002783513</v>
      </c>
      <c r="E30" s="2"/>
      <c r="F30" s="10">
        <v>0</v>
      </c>
      <c r="G30" s="2"/>
      <c r="H30" s="2">
        <v>480904158</v>
      </c>
      <c r="I30" s="2"/>
      <c r="J30" s="10">
        <v>0</v>
      </c>
      <c r="K30" s="31"/>
      <c r="L30" s="51"/>
    </row>
    <row r="31" spans="1:12" x14ac:dyDescent="0.45">
      <c r="A31" s="42" t="s">
        <v>21</v>
      </c>
      <c r="B31" s="4" t="s">
        <v>236</v>
      </c>
      <c r="C31" s="4"/>
      <c r="D31" s="2">
        <v>0</v>
      </c>
      <c r="E31" s="2"/>
      <c r="F31" s="2">
        <v>453704620</v>
      </c>
      <c r="G31" s="2"/>
      <c r="H31" s="2">
        <v>0</v>
      </c>
      <c r="I31" s="2"/>
      <c r="J31" s="2">
        <v>269672196</v>
      </c>
      <c r="K31" s="31"/>
      <c r="L31" s="51"/>
    </row>
    <row r="32" spans="1:12" x14ac:dyDescent="0.45">
      <c r="A32" s="42" t="s">
        <v>22</v>
      </c>
      <c r="B32" s="4">
        <v>19</v>
      </c>
      <c r="C32" s="4"/>
      <c r="D32" s="2">
        <v>6544244</v>
      </c>
      <c r="E32" s="2"/>
      <c r="F32" s="2">
        <v>5078778</v>
      </c>
      <c r="G32" s="2"/>
      <c r="H32" s="2">
        <v>6306100</v>
      </c>
      <c r="I32" s="2"/>
      <c r="J32" s="2">
        <v>4553863</v>
      </c>
      <c r="K32" s="31"/>
      <c r="L32" s="51"/>
    </row>
    <row r="33" spans="1:13" x14ac:dyDescent="0.45">
      <c r="A33" s="42" t="s">
        <v>23</v>
      </c>
      <c r="B33" s="4"/>
      <c r="C33" s="4"/>
      <c r="D33" s="2">
        <v>172337247</v>
      </c>
      <c r="E33" s="2"/>
      <c r="F33" s="2">
        <v>124127559</v>
      </c>
      <c r="G33" s="2"/>
      <c r="H33" s="2">
        <v>159994461</v>
      </c>
      <c r="I33" s="2"/>
      <c r="J33" s="2">
        <v>114381993</v>
      </c>
      <c r="K33" s="31"/>
      <c r="L33" s="51"/>
    </row>
    <row r="34" spans="1:13" x14ac:dyDescent="0.45">
      <c r="A34" s="42" t="s">
        <v>24</v>
      </c>
      <c r="B34" s="4"/>
      <c r="C34" s="4"/>
      <c r="D34" s="2">
        <v>27558282</v>
      </c>
      <c r="E34" s="2"/>
      <c r="F34" s="2">
        <v>52800778</v>
      </c>
      <c r="G34" s="2"/>
      <c r="H34" s="2">
        <v>7557250</v>
      </c>
      <c r="I34" s="2"/>
      <c r="J34" s="2">
        <v>32799750</v>
      </c>
      <c r="K34" s="31"/>
      <c r="L34" s="51"/>
    </row>
    <row r="35" spans="1:13" x14ac:dyDescent="0.45">
      <c r="A35" s="42" t="s">
        <v>212</v>
      </c>
      <c r="B35" s="4">
        <v>24</v>
      </c>
      <c r="C35" s="4"/>
      <c r="D35" s="2">
        <v>60819287</v>
      </c>
      <c r="E35" s="2"/>
      <c r="F35" s="2">
        <v>0</v>
      </c>
      <c r="G35" s="2"/>
      <c r="H35" s="2">
        <v>60819287</v>
      </c>
      <c r="I35" s="2"/>
      <c r="J35" s="2">
        <v>0</v>
      </c>
      <c r="K35" s="31"/>
      <c r="L35" s="51"/>
    </row>
    <row r="36" spans="1:13" x14ac:dyDescent="0.45">
      <c r="A36" s="42" t="s">
        <v>25</v>
      </c>
      <c r="B36" s="4"/>
      <c r="C36" s="4"/>
      <c r="D36" s="2">
        <v>21252241</v>
      </c>
      <c r="E36" s="2"/>
      <c r="F36" s="2">
        <v>22372913</v>
      </c>
      <c r="G36" s="2"/>
      <c r="H36" s="2">
        <v>10696660</v>
      </c>
      <c r="I36" s="2"/>
      <c r="J36" s="2">
        <v>10985312</v>
      </c>
      <c r="K36" s="31"/>
      <c r="L36" s="51"/>
    </row>
    <row r="37" spans="1:13" x14ac:dyDescent="0.45">
      <c r="A37" s="44" t="s">
        <v>26</v>
      </c>
      <c r="B37" s="4"/>
      <c r="C37" s="4"/>
      <c r="D37" s="13">
        <v>6361910087</v>
      </c>
      <c r="E37" s="15"/>
      <c r="F37" s="13">
        <v>6150908918</v>
      </c>
      <c r="G37" s="15"/>
      <c r="H37" s="13">
        <v>4098269970</v>
      </c>
      <c r="I37" s="15"/>
      <c r="J37" s="13">
        <v>4011049303</v>
      </c>
      <c r="K37" s="31"/>
      <c r="L37" s="51"/>
    </row>
    <row r="38" spans="1:13" ht="21.75" thickBot="1" x14ac:dyDescent="0.5">
      <c r="A38" s="44" t="s">
        <v>27</v>
      </c>
      <c r="B38" s="5"/>
      <c r="C38" s="5"/>
      <c r="D38" s="14">
        <v>10603898861</v>
      </c>
      <c r="E38" s="15"/>
      <c r="F38" s="14">
        <v>10248155350</v>
      </c>
      <c r="G38" s="15"/>
      <c r="H38" s="14">
        <v>8305124123</v>
      </c>
      <c r="I38" s="15"/>
      <c r="J38" s="14">
        <v>7975493862</v>
      </c>
      <c r="K38" s="31"/>
      <c r="L38" s="158"/>
      <c r="M38" s="158"/>
    </row>
    <row r="39" spans="1:13" ht="21.75" thickTop="1" x14ac:dyDescent="0.45">
      <c r="A39" s="44" t="s">
        <v>28</v>
      </c>
      <c r="B39" s="5"/>
      <c r="C39" s="69"/>
      <c r="D39" s="140"/>
      <c r="E39" s="46"/>
      <c r="F39" s="46"/>
      <c r="G39" s="46"/>
      <c r="H39" s="46"/>
      <c r="I39" s="46"/>
      <c r="J39" s="46"/>
      <c r="K39" s="31"/>
    </row>
    <row r="40" spans="1:13" x14ac:dyDescent="0.45">
      <c r="A40" s="44" t="s">
        <v>29</v>
      </c>
      <c r="B40" s="69"/>
      <c r="C40" s="69"/>
      <c r="D40" s="12"/>
      <c r="E40" s="12"/>
      <c r="F40" s="12"/>
      <c r="G40" s="12"/>
      <c r="H40" s="12"/>
      <c r="I40" s="12"/>
      <c r="J40" s="12"/>
      <c r="K40" s="31"/>
    </row>
    <row r="41" spans="1:13" x14ac:dyDescent="0.45">
      <c r="A41" s="42" t="s">
        <v>30</v>
      </c>
      <c r="B41" s="4" t="s">
        <v>237</v>
      </c>
      <c r="C41" s="5"/>
      <c r="D41" s="1">
        <v>370799436</v>
      </c>
      <c r="E41" s="2"/>
      <c r="F41" s="1">
        <v>392562786</v>
      </c>
      <c r="G41" s="1"/>
      <c r="H41" s="3">
        <v>364761182</v>
      </c>
      <c r="I41" s="2"/>
      <c r="J41" s="1">
        <v>378125960</v>
      </c>
      <c r="K41" s="31"/>
      <c r="L41" s="51"/>
    </row>
    <row r="42" spans="1:13" x14ac:dyDescent="0.45">
      <c r="A42" s="42" t="s">
        <v>31</v>
      </c>
      <c r="B42" s="4" t="s">
        <v>238</v>
      </c>
      <c r="C42" s="5"/>
      <c r="D42" s="1">
        <v>675267158</v>
      </c>
      <c r="E42" s="2"/>
      <c r="F42" s="3">
        <v>350026429</v>
      </c>
      <c r="G42" s="3"/>
      <c r="H42" s="3">
        <v>656220511</v>
      </c>
      <c r="I42" s="2"/>
      <c r="J42" s="3">
        <v>321197389</v>
      </c>
      <c r="K42" s="31"/>
      <c r="L42" s="51"/>
    </row>
    <row r="43" spans="1:13" x14ac:dyDescent="0.45">
      <c r="A43" s="42" t="s">
        <v>32</v>
      </c>
      <c r="B43" s="4">
        <v>23</v>
      </c>
      <c r="C43" s="5"/>
      <c r="D43" s="1">
        <v>185048969</v>
      </c>
      <c r="E43" s="2"/>
      <c r="F43" s="1">
        <v>737900514</v>
      </c>
      <c r="G43" s="1"/>
      <c r="H43" s="1">
        <v>0</v>
      </c>
      <c r="I43" s="2"/>
      <c r="J43" s="1">
        <v>0</v>
      </c>
      <c r="K43" s="31"/>
      <c r="L43" s="51"/>
    </row>
    <row r="44" spans="1:13" x14ac:dyDescent="0.45">
      <c r="A44" s="42" t="s">
        <v>185</v>
      </c>
      <c r="B44" s="69"/>
      <c r="C44" s="5"/>
      <c r="D44" s="1"/>
      <c r="E44" s="2"/>
      <c r="F44" s="10"/>
      <c r="G44" s="1"/>
      <c r="H44" s="1"/>
      <c r="I44" s="2"/>
      <c r="J44" s="10"/>
      <c r="K44" s="31"/>
      <c r="L44" s="58"/>
    </row>
    <row r="45" spans="1:13" x14ac:dyDescent="0.45">
      <c r="A45" s="42" t="s">
        <v>186</v>
      </c>
      <c r="B45" s="69" t="s">
        <v>235</v>
      </c>
      <c r="C45" s="5"/>
      <c r="D45" s="3">
        <v>35178606</v>
      </c>
      <c r="E45" s="2"/>
      <c r="F45" s="10">
        <v>0</v>
      </c>
      <c r="G45" s="1"/>
      <c r="H45" s="3">
        <v>34738721</v>
      </c>
      <c r="I45" s="2"/>
      <c r="J45" s="10">
        <v>0</v>
      </c>
      <c r="K45" s="31"/>
      <c r="L45" s="51"/>
    </row>
    <row r="46" spans="1:13" x14ac:dyDescent="0.45">
      <c r="A46" s="42" t="s">
        <v>257</v>
      </c>
      <c r="B46" s="69"/>
      <c r="C46" s="5"/>
      <c r="D46" s="3">
        <v>283408</v>
      </c>
      <c r="E46" s="2"/>
      <c r="F46" s="10">
        <v>0</v>
      </c>
      <c r="G46" s="1"/>
      <c r="H46" s="3">
        <v>0</v>
      </c>
      <c r="I46" s="2"/>
      <c r="J46" s="10">
        <v>0</v>
      </c>
      <c r="K46" s="31"/>
      <c r="L46" s="51"/>
    </row>
    <row r="47" spans="1:13" x14ac:dyDescent="0.45">
      <c r="A47" s="42" t="s">
        <v>165</v>
      </c>
      <c r="B47" s="4"/>
      <c r="C47" s="5"/>
      <c r="D47" s="1"/>
      <c r="E47" s="2"/>
      <c r="F47" s="1"/>
      <c r="G47" s="1"/>
      <c r="H47" s="1"/>
      <c r="I47" s="2"/>
      <c r="J47" s="1"/>
      <c r="K47" s="31"/>
    </row>
    <row r="48" spans="1:13" x14ac:dyDescent="0.45">
      <c r="A48" s="42" t="s">
        <v>166</v>
      </c>
      <c r="B48" s="4">
        <v>25</v>
      </c>
      <c r="C48" s="5"/>
      <c r="D48" s="1">
        <v>17980488</v>
      </c>
      <c r="E48" s="2"/>
      <c r="F48" s="1">
        <v>6620914</v>
      </c>
      <c r="G48" s="1"/>
      <c r="H48" s="1">
        <v>17980488</v>
      </c>
      <c r="I48" s="2"/>
      <c r="J48" s="35">
        <v>6532749</v>
      </c>
      <c r="K48" s="31"/>
      <c r="L48" s="51"/>
    </row>
    <row r="49" spans="1:13" x14ac:dyDescent="0.45">
      <c r="A49" s="42" t="s">
        <v>239</v>
      </c>
      <c r="B49" s="4" t="s">
        <v>233</v>
      </c>
      <c r="C49" s="5"/>
      <c r="D49" s="1">
        <v>381929362</v>
      </c>
      <c r="E49" s="2"/>
      <c r="F49" s="1">
        <v>635438055</v>
      </c>
      <c r="G49" s="3"/>
      <c r="H49" s="1">
        <v>381929362</v>
      </c>
      <c r="I49" s="2"/>
      <c r="J49" s="3">
        <v>635438055</v>
      </c>
      <c r="K49" s="31"/>
      <c r="L49" s="51"/>
    </row>
    <row r="50" spans="1:13" x14ac:dyDescent="0.45">
      <c r="A50" s="42" t="s">
        <v>33</v>
      </c>
      <c r="B50" s="4" t="s">
        <v>240</v>
      </c>
      <c r="C50" s="5"/>
      <c r="D50" s="1">
        <v>374812980</v>
      </c>
      <c r="E50" s="2"/>
      <c r="F50" s="1">
        <v>345196241</v>
      </c>
      <c r="G50" s="3"/>
      <c r="H50" s="1">
        <v>374812980</v>
      </c>
      <c r="I50" s="2"/>
      <c r="J50" s="3">
        <v>345196241</v>
      </c>
      <c r="K50" s="31"/>
      <c r="L50" s="51"/>
    </row>
    <row r="51" spans="1:13" x14ac:dyDescent="0.45">
      <c r="A51" s="42" t="s">
        <v>34</v>
      </c>
      <c r="B51" s="4"/>
      <c r="C51" s="5"/>
      <c r="D51" s="1">
        <v>102567378</v>
      </c>
      <c r="E51" s="2"/>
      <c r="F51" s="3">
        <v>118046455</v>
      </c>
      <c r="G51" s="3"/>
      <c r="H51" s="1">
        <v>102567378</v>
      </c>
      <c r="I51" s="2"/>
      <c r="J51" s="3">
        <v>118046455</v>
      </c>
      <c r="K51" s="31"/>
      <c r="L51" s="51"/>
    </row>
    <row r="52" spans="1:13" x14ac:dyDescent="0.45">
      <c r="A52" s="42" t="s">
        <v>35</v>
      </c>
      <c r="B52" s="4">
        <v>26</v>
      </c>
      <c r="C52" s="5"/>
      <c r="D52" s="1">
        <v>10756280</v>
      </c>
      <c r="E52" s="2"/>
      <c r="F52" s="1">
        <v>10254642</v>
      </c>
      <c r="G52" s="1"/>
      <c r="H52" s="1">
        <v>10756280</v>
      </c>
      <c r="I52" s="2"/>
      <c r="J52" s="1">
        <v>10254642</v>
      </c>
      <c r="K52" s="31"/>
      <c r="L52" s="51"/>
    </row>
    <row r="53" spans="1:13" x14ac:dyDescent="0.45">
      <c r="A53" s="42" t="s">
        <v>36</v>
      </c>
      <c r="B53" s="4"/>
      <c r="C53" s="5"/>
      <c r="D53" s="1">
        <v>34144469</v>
      </c>
      <c r="E53" s="2"/>
      <c r="F53" s="3">
        <v>22699781</v>
      </c>
      <c r="G53" s="3"/>
      <c r="H53" s="1">
        <v>7488135</v>
      </c>
      <c r="I53" s="2"/>
      <c r="J53" s="3">
        <v>7308039</v>
      </c>
      <c r="K53" s="31"/>
      <c r="L53" s="51"/>
    </row>
    <row r="54" spans="1:13" x14ac:dyDescent="0.45">
      <c r="A54" s="44" t="s">
        <v>37</v>
      </c>
      <c r="B54" s="4"/>
      <c r="C54" s="5"/>
      <c r="D54" s="13">
        <v>2188768534</v>
      </c>
      <c r="E54" s="15"/>
      <c r="F54" s="13">
        <v>2618745817</v>
      </c>
      <c r="G54" s="15"/>
      <c r="H54" s="13">
        <v>1951255037</v>
      </c>
      <c r="I54" s="15"/>
      <c r="J54" s="13">
        <v>1822099530</v>
      </c>
      <c r="K54" s="31"/>
      <c r="L54" s="58"/>
    </row>
    <row r="55" spans="1:13" x14ac:dyDescent="0.45">
      <c r="A55" s="42"/>
      <c r="B55" s="4"/>
      <c r="C55" s="5"/>
      <c r="D55" s="2"/>
      <c r="E55" s="2"/>
      <c r="F55" s="2"/>
      <c r="G55" s="2"/>
      <c r="H55" s="2"/>
      <c r="I55" s="2"/>
      <c r="J55" s="2"/>
      <c r="K55" s="31"/>
    </row>
    <row r="56" spans="1:13" x14ac:dyDescent="0.45">
      <c r="A56" s="44" t="s">
        <v>38</v>
      </c>
      <c r="B56" s="4"/>
      <c r="C56" s="5"/>
      <c r="D56" s="2"/>
      <c r="E56" s="2"/>
      <c r="F56" s="2"/>
      <c r="G56" s="2"/>
      <c r="H56" s="2"/>
      <c r="I56" s="2"/>
      <c r="J56" s="2"/>
      <c r="K56" s="31"/>
    </row>
    <row r="57" spans="1:13" x14ac:dyDescent="0.45">
      <c r="A57" s="42" t="s">
        <v>39</v>
      </c>
      <c r="B57" s="4">
        <v>23</v>
      </c>
      <c r="C57" s="5"/>
      <c r="D57" s="2">
        <v>1447195469</v>
      </c>
      <c r="E57" s="2"/>
      <c r="F57" s="2">
        <v>1080703706</v>
      </c>
      <c r="G57" s="2"/>
      <c r="H57" s="2">
        <v>0</v>
      </c>
      <c r="I57" s="2"/>
      <c r="J57" s="2">
        <v>0</v>
      </c>
      <c r="K57" s="31"/>
      <c r="L57" s="58"/>
    </row>
    <row r="58" spans="1:13" x14ac:dyDescent="0.45">
      <c r="A58" s="42" t="s">
        <v>187</v>
      </c>
      <c r="B58" s="69" t="s">
        <v>241</v>
      </c>
      <c r="C58" s="59"/>
      <c r="D58" s="2">
        <v>567935682</v>
      </c>
      <c r="E58" s="2"/>
      <c r="F58" s="10">
        <v>0</v>
      </c>
      <c r="G58" s="2"/>
      <c r="H58" s="2">
        <v>204451309</v>
      </c>
      <c r="I58" s="2"/>
      <c r="J58" s="10">
        <v>0</v>
      </c>
      <c r="K58" s="31"/>
      <c r="L58" s="51"/>
      <c r="M58" s="51"/>
    </row>
    <row r="59" spans="1:13" x14ac:dyDescent="0.45">
      <c r="A59" s="42" t="s">
        <v>40</v>
      </c>
      <c r="B59" s="4">
        <v>24</v>
      </c>
      <c r="C59" s="5"/>
      <c r="D59" s="2">
        <v>3249178</v>
      </c>
      <c r="E59" s="2"/>
      <c r="F59" s="2">
        <v>44214777</v>
      </c>
      <c r="G59" s="2"/>
      <c r="H59" s="2">
        <v>0</v>
      </c>
      <c r="I59" s="2"/>
      <c r="J59" s="2">
        <v>44214777</v>
      </c>
      <c r="K59" s="31"/>
    </row>
    <row r="60" spans="1:13" x14ac:dyDescent="0.45">
      <c r="A60" s="42" t="s">
        <v>41</v>
      </c>
      <c r="B60" s="4"/>
      <c r="C60" s="5"/>
      <c r="D60" s="2"/>
      <c r="E60" s="2"/>
      <c r="F60" s="2"/>
      <c r="G60" s="2"/>
      <c r="H60" s="2"/>
      <c r="I60" s="2"/>
      <c r="J60" s="2"/>
      <c r="K60" s="31"/>
    </row>
    <row r="61" spans="1:13" x14ac:dyDescent="0.45">
      <c r="A61" s="42" t="s">
        <v>42</v>
      </c>
      <c r="B61" s="4">
        <v>25</v>
      </c>
      <c r="C61" s="5"/>
      <c r="D61" s="2">
        <v>185270364</v>
      </c>
      <c r="E61" s="2"/>
      <c r="F61" s="2">
        <v>213537697</v>
      </c>
      <c r="G61" s="2"/>
      <c r="H61" s="2">
        <v>177296195</v>
      </c>
      <c r="I61" s="2"/>
      <c r="J61" s="2">
        <v>207406898</v>
      </c>
      <c r="K61" s="31"/>
      <c r="L61" s="51"/>
      <c r="M61" s="51"/>
    </row>
    <row r="62" spans="1:13" x14ac:dyDescent="0.45">
      <c r="A62" s="42" t="s">
        <v>43</v>
      </c>
      <c r="B62" s="4">
        <v>26</v>
      </c>
      <c r="C62" s="5"/>
      <c r="D62" s="2">
        <v>33566492</v>
      </c>
      <c r="E62" s="2"/>
      <c r="F62" s="2">
        <v>28209958</v>
      </c>
      <c r="G62" s="2"/>
      <c r="H62" s="2">
        <v>29876092</v>
      </c>
      <c r="I62" s="2"/>
      <c r="J62" s="2">
        <v>28209958</v>
      </c>
      <c r="K62" s="31"/>
      <c r="L62" s="51"/>
      <c r="M62" s="51"/>
    </row>
    <row r="63" spans="1:13" x14ac:dyDescent="0.45">
      <c r="A63" s="42" t="s">
        <v>44</v>
      </c>
      <c r="B63" s="5"/>
      <c r="C63" s="5"/>
      <c r="D63" s="2">
        <v>11267833</v>
      </c>
      <c r="E63" s="2"/>
      <c r="F63" s="2">
        <v>22696978</v>
      </c>
      <c r="G63" s="2"/>
      <c r="H63" s="2">
        <v>0</v>
      </c>
      <c r="I63" s="2"/>
      <c r="J63" s="2">
        <v>0</v>
      </c>
      <c r="K63" s="31"/>
    </row>
    <row r="64" spans="1:13" x14ac:dyDescent="0.45">
      <c r="A64" s="44" t="s">
        <v>45</v>
      </c>
      <c r="B64" s="5"/>
      <c r="C64" s="5"/>
      <c r="D64" s="13">
        <v>2248485018</v>
      </c>
      <c r="E64" s="15"/>
      <c r="F64" s="13">
        <v>1389363116</v>
      </c>
      <c r="G64" s="15"/>
      <c r="H64" s="13">
        <v>411623596</v>
      </c>
      <c r="I64" s="15"/>
      <c r="J64" s="13">
        <v>279831633</v>
      </c>
      <c r="K64" s="31"/>
      <c r="L64" s="58"/>
    </row>
    <row r="65" spans="1:13" x14ac:dyDescent="0.45">
      <c r="A65" s="44" t="s">
        <v>46</v>
      </c>
      <c r="B65" s="5"/>
      <c r="C65" s="5"/>
      <c r="D65" s="13">
        <v>4437253552</v>
      </c>
      <c r="E65" s="15"/>
      <c r="F65" s="13">
        <v>4008108933</v>
      </c>
      <c r="G65" s="15"/>
      <c r="H65" s="13">
        <v>2362878633</v>
      </c>
      <c r="I65" s="15"/>
      <c r="J65" s="13">
        <v>2101931163</v>
      </c>
      <c r="K65" s="31"/>
      <c r="L65" s="158"/>
    </row>
    <row r="66" spans="1:13" x14ac:dyDescent="0.45">
      <c r="A66" s="44" t="s">
        <v>28</v>
      </c>
      <c r="B66" s="5"/>
      <c r="C66" s="5"/>
      <c r="D66" s="15"/>
      <c r="E66" s="15"/>
      <c r="F66" s="15"/>
      <c r="G66" s="15"/>
      <c r="H66" s="15"/>
      <c r="I66" s="15"/>
      <c r="J66" s="15"/>
      <c r="K66" s="31"/>
    </row>
    <row r="67" spans="1:13" x14ac:dyDescent="0.45">
      <c r="A67" s="44" t="s">
        <v>47</v>
      </c>
      <c r="B67" s="5"/>
      <c r="C67" s="5"/>
      <c r="D67" s="12"/>
      <c r="E67" s="12"/>
      <c r="F67" s="12"/>
      <c r="G67" s="12"/>
      <c r="H67" s="12"/>
      <c r="I67" s="12"/>
      <c r="J67" s="12"/>
      <c r="K67" s="31"/>
    </row>
    <row r="68" spans="1:13" x14ac:dyDescent="0.45">
      <c r="A68" s="42" t="s">
        <v>48</v>
      </c>
      <c r="B68" s="4"/>
      <c r="C68" s="5"/>
      <c r="D68" s="12"/>
      <c r="E68" s="12"/>
      <c r="F68" s="12"/>
      <c r="G68" s="12"/>
      <c r="H68" s="12"/>
      <c r="I68" s="12"/>
      <c r="J68" s="12"/>
      <c r="K68" s="31"/>
    </row>
    <row r="69" spans="1:13" ht="21.75" thickBot="1" x14ac:dyDescent="0.5">
      <c r="A69" s="42" t="s">
        <v>49</v>
      </c>
      <c r="B69" s="5"/>
      <c r="C69" s="5"/>
      <c r="D69" s="16">
        <v>1600000000</v>
      </c>
      <c r="E69" s="2"/>
      <c r="F69" s="16">
        <v>1600000000</v>
      </c>
      <c r="G69" s="2"/>
      <c r="H69" s="16">
        <v>1600000000</v>
      </c>
      <c r="I69" s="2"/>
      <c r="J69" s="16">
        <v>1600000000</v>
      </c>
      <c r="K69" s="31"/>
      <c r="L69" s="51"/>
      <c r="M69" s="51"/>
    </row>
    <row r="70" spans="1:13" ht="21.75" thickTop="1" x14ac:dyDescent="0.45">
      <c r="A70" s="42" t="s">
        <v>50</v>
      </c>
      <c r="B70" s="5"/>
      <c r="C70" s="5"/>
      <c r="D70" s="2">
        <v>1600000000</v>
      </c>
      <c r="E70" s="2"/>
      <c r="F70" s="2">
        <v>1600000000</v>
      </c>
      <c r="G70" s="2"/>
      <c r="H70" s="2">
        <v>1600000000</v>
      </c>
      <c r="I70" s="2"/>
      <c r="J70" s="2">
        <v>1600000000</v>
      </c>
      <c r="K70" s="31"/>
    </row>
    <row r="71" spans="1:13" x14ac:dyDescent="0.45">
      <c r="A71" s="42" t="s">
        <v>66</v>
      </c>
      <c r="B71" s="4">
        <v>28</v>
      </c>
      <c r="C71" s="5"/>
      <c r="D71" s="2">
        <v>-22899616</v>
      </c>
      <c r="E71" s="2"/>
      <c r="F71" s="2">
        <v>-22899616</v>
      </c>
      <c r="G71" s="2"/>
      <c r="H71" s="2">
        <v>-22899616</v>
      </c>
      <c r="I71" s="2"/>
      <c r="J71" s="2">
        <v>-22899616</v>
      </c>
      <c r="K71" s="31"/>
      <c r="L71" s="51"/>
      <c r="M71" s="51"/>
    </row>
    <row r="72" spans="1:13" x14ac:dyDescent="0.45">
      <c r="A72" s="42" t="s">
        <v>51</v>
      </c>
      <c r="C72" s="5"/>
      <c r="D72" s="2"/>
      <c r="E72" s="2"/>
      <c r="F72" s="2"/>
      <c r="G72" s="2"/>
      <c r="H72" s="2"/>
      <c r="I72" s="2"/>
      <c r="J72" s="2"/>
      <c r="K72" s="31"/>
    </row>
    <row r="73" spans="1:13" x14ac:dyDescent="0.45">
      <c r="A73" s="42" t="s">
        <v>52</v>
      </c>
      <c r="B73" s="5"/>
      <c r="C73" s="5"/>
      <c r="D73" s="2">
        <v>23744</v>
      </c>
      <c r="E73" s="2"/>
      <c r="F73" s="2">
        <v>23744</v>
      </c>
      <c r="G73" s="2"/>
      <c r="H73" s="2">
        <v>23744</v>
      </c>
      <c r="I73" s="2"/>
      <c r="J73" s="2">
        <v>23744</v>
      </c>
      <c r="K73" s="31"/>
      <c r="L73" s="51"/>
      <c r="M73" s="51"/>
    </row>
    <row r="74" spans="1:13" x14ac:dyDescent="0.45">
      <c r="A74" s="42" t="s">
        <v>53</v>
      </c>
      <c r="B74" s="5"/>
      <c r="C74" s="5"/>
      <c r="D74" s="2"/>
      <c r="E74" s="2"/>
      <c r="F74" s="2"/>
      <c r="G74" s="2"/>
      <c r="H74" s="2"/>
      <c r="I74" s="2"/>
      <c r="J74" s="2"/>
    </row>
    <row r="75" spans="1:13" x14ac:dyDescent="0.45">
      <c r="A75" s="42" t="s">
        <v>54</v>
      </c>
      <c r="B75" s="5"/>
      <c r="C75" s="5"/>
      <c r="D75" s="2">
        <v>-6869861</v>
      </c>
      <c r="E75" s="2"/>
      <c r="F75" s="2">
        <v>-6869861</v>
      </c>
      <c r="G75" s="2"/>
      <c r="H75" s="2">
        <v>0</v>
      </c>
      <c r="I75" s="2"/>
      <c r="J75" s="2">
        <v>0</v>
      </c>
    </row>
    <row r="76" spans="1:13" x14ac:dyDescent="0.45">
      <c r="A76" s="42" t="s">
        <v>55</v>
      </c>
      <c r="B76" s="5"/>
      <c r="C76" s="5"/>
      <c r="D76" s="2"/>
      <c r="E76" s="2"/>
      <c r="F76" s="2"/>
      <c r="G76" s="2"/>
      <c r="H76" s="2"/>
      <c r="I76" s="2"/>
      <c r="J76" s="2"/>
    </row>
    <row r="77" spans="1:13" x14ac:dyDescent="0.45">
      <c r="A77" s="42" t="s">
        <v>56</v>
      </c>
      <c r="B77" s="5"/>
      <c r="C77" s="5"/>
      <c r="D77" s="2"/>
      <c r="E77" s="2"/>
      <c r="F77" s="2"/>
      <c r="G77" s="2"/>
      <c r="H77" s="2"/>
      <c r="I77" s="2"/>
      <c r="J77" s="2"/>
    </row>
    <row r="78" spans="1:13" x14ac:dyDescent="0.45">
      <c r="A78" s="42" t="s">
        <v>57</v>
      </c>
      <c r="B78" s="5"/>
      <c r="C78" s="5"/>
      <c r="D78" s="2">
        <v>160000000</v>
      </c>
      <c r="E78" s="2"/>
      <c r="F78" s="2">
        <v>160000000</v>
      </c>
      <c r="G78" s="2"/>
      <c r="H78" s="2">
        <v>160000000</v>
      </c>
      <c r="I78" s="2"/>
      <c r="J78" s="2">
        <v>160000000</v>
      </c>
      <c r="L78" s="51"/>
      <c r="M78" s="51"/>
    </row>
    <row r="79" spans="1:13" x14ac:dyDescent="0.45">
      <c r="A79" s="42" t="s">
        <v>67</v>
      </c>
      <c r="B79" s="4">
        <v>28</v>
      </c>
      <c r="C79" s="5"/>
      <c r="D79" s="2">
        <v>22899616</v>
      </c>
      <c r="E79" s="2"/>
      <c r="F79" s="2">
        <v>22899616</v>
      </c>
      <c r="G79" s="2"/>
      <c r="H79" s="2">
        <v>22899616</v>
      </c>
      <c r="I79" s="2"/>
      <c r="J79" s="2">
        <v>22899616</v>
      </c>
      <c r="L79" s="51"/>
      <c r="M79" s="51"/>
    </row>
    <row r="80" spans="1:13" x14ac:dyDescent="0.45">
      <c r="A80" s="42" t="s">
        <v>58</v>
      </c>
      <c r="B80" s="5"/>
      <c r="C80" s="5"/>
      <c r="D80" s="1">
        <v>3521947903</v>
      </c>
      <c r="E80" s="2"/>
      <c r="F80" s="2">
        <v>3409801632</v>
      </c>
      <c r="G80" s="2"/>
      <c r="H80" s="2">
        <v>3860481728</v>
      </c>
      <c r="I80" s="2"/>
      <c r="J80" s="2">
        <v>3635442421</v>
      </c>
    </row>
    <row r="81" spans="1:10" x14ac:dyDescent="0.45">
      <c r="A81" s="42" t="s">
        <v>59</v>
      </c>
      <c r="B81" s="5"/>
      <c r="C81" s="5"/>
      <c r="D81" s="2">
        <v>321740018</v>
      </c>
      <c r="E81" s="2"/>
      <c r="F81" s="2">
        <v>478096534</v>
      </c>
      <c r="G81" s="2"/>
      <c r="H81" s="2">
        <v>321740018</v>
      </c>
      <c r="I81" s="2"/>
      <c r="J81" s="2">
        <v>478096534</v>
      </c>
    </row>
    <row r="82" spans="1:10" x14ac:dyDescent="0.45">
      <c r="A82" s="44" t="s">
        <v>60</v>
      </c>
      <c r="B82" s="5"/>
      <c r="C82" s="5"/>
      <c r="D82" s="47">
        <v>5596841804</v>
      </c>
      <c r="E82" s="48"/>
      <c r="F82" s="47">
        <v>5641052049</v>
      </c>
      <c r="G82" s="48"/>
      <c r="H82" s="47">
        <v>5942245490</v>
      </c>
      <c r="I82" s="48"/>
      <c r="J82" s="47">
        <v>5873562699</v>
      </c>
    </row>
    <row r="83" spans="1:10" x14ac:dyDescent="0.45">
      <c r="A83" s="42" t="s">
        <v>61</v>
      </c>
      <c r="B83" s="86">
        <v>14</v>
      </c>
      <c r="C83" s="5"/>
      <c r="D83" s="49">
        <v>569803505</v>
      </c>
      <c r="E83" s="49"/>
      <c r="F83" s="49">
        <v>598994368</v>
      </c>
      <c r="G83" s="49"/>
      <c r="H83" s="49">
        <v>0</v>
      </c>
      <c r="I83" s="49"/>
      <c r="J83" s="49">
        <v>0</v>
      </c>
    </row>
    <row r="84" spans="1:10" x14ac:dyDescent="0.45">
      <c r="A84" s="44" t="s">
        <v>62</v>
      </c>
      <c r="B84" s="5"/>
      <c r="C84" s="5"/>
      <c r="D84" s="13">
        <v>6166645309</v>
      </c>
      <c r="E84" s="15"/>
      <c r="F84" s="13">
        <v>6240046417</v>
      </c>
      <c r="G84" s="15"/>
      <c r="H84" s="13">
        <v>5942245490</v>
      </c>
      <c r="I84" s="15"/>
      <c r="J84" s="13">
        <v>5873562699</v>
      </c>
    </row>
    <row r="85" spans="1:10" x14ac:dyDescent="0.45">
      <c r="A85" s="44"/>
      <c r="B85" s="5"/>
      <c r="C85" s="5"/>
      <c r="D85" s="15"/>
      <c r="E85" s="15"/>
      <c r="F85" s="15"/>
      <c r="G85" s="15"/>
      <c r="H85" s="15"/>
      <c r="I85" s="15"/>
      <c r="J85" s="15"/>
    </row>
    <row r="86" spans="1:10" ht="21.75" thickBot="1" x14ac:dyDescent="0.5">
      <c r="A86" s="44" t="s">
        <v>63</v>
      </c>
      <c r="B86" s="5"/>
      <c r="C86" s="5"/>
      <c r="D86" s="14">
        <v>10603898861</v>
      </c>
      <c r="E86" s="15"/>
      <c r="F86" s="14">
        <v>10248155350</v>
      </c>
      <c r="G86" s="15">
        <v>0</v>
      </c>
      <c r="H86" s="14">
        <v>8305124123</v>
      </c>
      <c r="I86" s="15"/>
      <c r="J86" s="14">
        <v>7975493862</v>
      </c>
    </row>
    <row r="87" spans="1:10" ht="21.75" thickTop="1" x14ac:dyDescent="0.45">
      <c r="A87" s="44"/>
      <c r="B87" s="5"/>
      <c r="C87" s="5"/>
      <c r="D87" s="2"/>
      <c r="E87" s="17"/>
      <c r="F87" s="2"/>
      <c r="G87" s="17"/>
      <c r="H87" s="2"/>
      <c r="I87" s="17"/>
      <c r="J87" s="2"/>
    </row>
    <row r="88" spans="1:10" x14ac:dyDescent="0.45">
      <c r="A88" s="42"/>
      <c r="D88" s="2"/>
      <c r="F88" s="2"/>
      <c r="H88" s="2"/>
      <c r="J88" s="2"/>
    </row>
    <row r="90" spans="1:10" x14ac:dyDescent="0.45">
      <c r="D90" s="2"/>
    </row>
  </sheetData>
  <mergeCells count="2">
    <mergeCell ref="D5:F5"/>
    <mergeCell ref="H5:J5"/>
  </mergeCells>
  <pageMargins left="0.70866141732283505" right="0.27559055118110198" top="0.74803149606299202" bottom="0.86614173228346503" header="0.31496062992126" footer="0.39370078740157499"/>
  <pageSetup paperSize="9" scale="77" orientation="portrait" r:id="rId1"/>
  <headerFooter>
    <oddFooter>&amp;L&amp;"AngsanaUPC,Regular"&amp;14หมายเหตุประกอบงบการเงินเป็นส่วนหนึ่งของงบการเงินนี้&amp;R&amp;"AngsanaUPC,Regular"&amp;14&amp;P</oddFooter>
  </headerFooter>
  <rowBreaks count="2" manualBreakCount="2">
    <brk id="38" max="16383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view="pageBreakPreview" topLeftCell="A63" zoomScale="115" zoomScaleNormal="90" zoomScaleSheetLayoutView="115" workbookViewId="0">
      <selection activeCell="K28" sqref="K28"/>
    </sheetView>
  </sheetViews>
  <sheetFormatPr defaultColWidth="8.125" defaultRowHeight="21" x14ac:dyDescent="0.45"/>
  <cols>
    <col min="1" max="1" width="45.375" style="79" customWidth="1"/>
    <col min="2" max="2" width="7.75" style="78" customWidth="1"/>
    <col min="3" max="3" width="1.125" style="78" customWidth="1"/>
    <col min="4" max="4" width="12.125" style="91" customWidth="1"/>
    <col min="5" max="5" width="1.125" style="91" customWidth="1"/>
    <col min="6" max="6" width="12.125" style="91" customWidth="1"/>
    <col min="7" max="7" width="1" style="91" customWidth="1"/>
    <col min="8" max="8" width="12.125" style="91" customWidth="1"/>
    <col min="9" max="9" width="1.125" style="78" customWidth="1"/>
    <col min="10" max="10" width="12.125" style="91" customWidth="1"/>
    <col min="11" max="11" width="15.875" style="106" bestFit="1" customWidth="1"/>
    <col min="12" max="12" width="13.125" style="78" bestFit="1" customWidth="1"/>
    <col min="13" max="13" width="15.875" style="78" bestFit="1" customWidth="1"/>
    <col min="14" max="14" width="8.125" style="78"/>
    <col min="15" max="15" width="13" style="78" bestFit="1" customWidth="1"/>
    <col min="16" max="16" width="10.125" style="78" bestFit="1" customWidth="1"/>
    <col min="17" max="16384" width="8.125" style="78"/>
  </cols>
  <sheetData>
    <row r="1" spans="1:12" s="73" customFormat="1" ht="23.25" customHeight="1" x14ac:dyDescent="0.45">
      <c r="A1" s="72" t="s">
        <v>0</v>
      </c>
      <c r="D1" s="74"/>
      <c r="E1" s="74"/>
      <c r="F1" s="142"/>
      <c r="G1" s="74"/>
      <c r="H1" s="74"/>
      <c r="J1" s="75"/>
      <c r="K1" s="155"/>
    </row>
    <row r="2" spans="1:12" s="73" customFormat="1" ht="23.25" customHeight="1" x14ac:dyDescent="0.45">
      <c r="A2" s="72" t="s">
        <v>102</v>
      </c>
      <c r="D2" s="74"/>
      <c r="E2" s="74"/>
      <c r="F2" s="74"/>
      <c r="G2" s="74"/>
      <c r="H2" s="74"/>
      <c r="J2" s="75"/>
      <c r="K2" s="155"/>
    </row>
    <row r="3" spans="1:12" ht="23.25" customHeight="1" x14ac:dyDescent="0.45">
      <c r="A3" s="72" t="s">
        <v>217</v>
      </c>
      <c r="B3" s="76"/>
      <c r="C3" s="76"/>
      <c r="D3" s="170"/>
      <c r="E3" s="170"/>
      <c r="F3" s="170"/>
      <c r="G3" s="77"/>
      <c r="H3" s="151"/>
      <c r="I3" s="151"/>
      <c r="J3" s="151"/>
    </row>
    <row r="4" spans="1:12" ht="23.25" customHeight="1" x14ac:dyDescent="0.45">
      <c r="B4" s="80"/>
      <c r="C4" s="80"/>
      <c r="D4" s="81"/>
      <c r="E4" s="81"/>
      <c r="F4" s="81"/>
      <c r="G4" s="81"/>
      <c r="H4" s="81"/>
      <c r="I4" s="82"/>
      <c r="J4" s="83" t="s">
        <v>222</v>
      </c>
    </row>
    <row r="5" spans="1:12" ht="23.25" customHeight="1" x14ac:dyDescent="0.45">
      <c r="B5" s="80"/>
      <c r="C5" s="73"/>
      <c r="D5" s="171" t="s">
        <v>2</v>
      </c>
      <c r="E5" s="171"/>
      <c r="F5" s="171"/>
      <c r="G5" s="74"/>
      <c r="H5" s="172" t="s">
        <v>64</v>
      </c>
      <c r="I5" s="172"/>
      <c r="J5" s="172"/>
    </row>
    <row r="6" spans="1:12" ht="23.25" customHeight="1" x14ac:dyDescent="0.45">
      <c r="B6" s="84" t="s">
        <v>4</v>
      </c>
      <c r="C6" s="80"/>
      <c r="D6" s="85">
        <v>2563</v>
      </c>
      <c r="E6" s="86"/>
      <c r="F6" s="147">
        <v>2562</v>
      </c>
      <c r="G6" s="86"/>
      <c r="H6" s="147">
        <v>2563</v>
      </c>
      <c r="I6" s="86"/>
      <c r="J6" s="147">
        <v>2562</v>
      </c>
    </row>
    <row r="7" spans="1:12" ht="18.75" customHeight="1" x14ac:dyDescent="0.45">
      <c r="B7" s="80"/>
      <c r="C7" s="87"/>
      <c r="D7" s="88"/>
      <c r="E7" s="88"/>
      <c r="F7" s="88"/>
      <c r="G7" s="88"/>
      <c r="H7" s="88"/>
      <c r="I7" s="89"/>
      <c r="J7" s="88"/>
    </row>
    <row r="8" spans="1:12" ht="23.25" customHeight="1" x14ac:dyDescent="0.45">
      <c r="A8" s="90" t="s">
        <v>68</v>
      </c>
      <c r="B8" s="80"/>
      <c r="C8" s="87"/>
    </row>
    <row r="9" spans="1:12" ht="23.25" customHeight="1" x14ac:dyDescent="0.45">
      <c r="A9" s="79" t="s">
        <v>69</v>
      </c>
      <c r="B9" s="86"/>
      <c r="C9" s="99"/>
      <c r="D9" s="92">
        <v>7623868989</v>
      </c>
      <c r="E9" s="92"/>
      <c r="F9" s="92">
        <v>7921605725</v>
      </c>
      <c r="G9" s="92"/>
      <c r="H9" s="92">
        <v>7623868989</v>
      </c>
      <c r="I9" s="92"/>
      <c r="J9" s="92">
        <v>7930104617</v>
      </c>
      <c r="K9" s="164"/>
    </row>
    <row r="10" spans="1:12" ht="23.25" customHeight="1" x14ac:dyDescent="0.45">
      <c r="A10" s="79" t="s">
        <v>70</v>
      </c>
      <c r="B10" s="86"/>
      <c r="C10" s="99"/>
      <c r="D10" s="92">
        <v>308167281</v>
      </c>
      <c r="E10" s="92"/>
      <c r="F10" s="92">
        <v>461412785</v>
      </c>
      <c r="G10" s="92"/>
      <c r="H10" s="92">
        <v>40584725</v>
      </c>
      <c r="I10" s="92"/>
      <c r="J10" s="92">
        <v>103577027</v>
      </c>
    </row>
    <row r="11" spans="1:12" ht="23.25" customHeight="1" x14ac:dyDescent="0.45">
      <c r="A11" s="79" t="s">
        <v>103</v>
      </c>
      <c r="B11" s="86"/>
      <c r="C11" s="99"/>
      <c r="D11" s="92">
        <v>1687438</v>
      </c>
      <c r="E11" s="92"/>
      <c r="F11" s="92">
        <v>9640536</v>
      </c>
      <c r="G11" s="92"/>
      <c r="H11" s="92">
        <v>1514291</v>
      </c>
      <c r="I11" s="92"/>
      <c r="J11" s="92">
        <v>13202985</v>
      </c>
    </row>
    <row r="12" spans="1:12" ht="23.25" customHeight="1" x14ac:dyDescent="0.45">
      <c r="A12" s="101" t="s">
        <v>163</v>
      </c>
      <c r="B12" s="86"/>
      <c r="C12" s="99"/>
      <c r="D12" s="92">
        <v>0</v>
      </c>
      <c r="E12" s="92"/>
      <c r="F12" s="92">
        <v>20812858</v>
      </c>
      <c r="G12" s="92"/>
      <c r="H12" s="92">
        <v>0</v>
      </c>
      <c r="I12" s="92"/>
      <c r="J12" s="92">
        <v>20812858</v>
      </c>
    </row>
    <row r="13" spans="1:12" ht="23.25" customHeight="1" x14ac:dyDescent="0.45">
      <c r="A13" s="101" t="s">
        <v>71</v>
      </c>
      <c r="B13" s="86"/>
      <c r="C13" s="99"/>
      <c r="D13" s="92">
        <v>5403481</v>
      </c>
      <c r="E13" s="92"/>
      <c r="F13" s="92">
        <v>18888406</v>
      </c>
      <c r="G13" s="92"/>
      <c r="H13" s="92">
        <v>7593400</v>
      </c>
      <c r="I13" s="92"/>
      <c r="J13" s="92">
        <v>21431334</v>
      </c>
    </row>
    <row r="14" spans="1:12" ht="23.25" customHeight="1" x14ac:dyDescent="0.45">
      <c r="A14" s="101" t="s">
        <v>72</v>
      </c>
      <c r="B14" s="86"/>
      <c r="C14" s="99"/>
      <c r="D14" s="92">
        <v>48990944</v>
      </c>
      <c r="E14" s="92"/>
      <c r="F14" s="92">
        <v>129868960</v>
      </c>
      <c r="G14" s="92"/>
      <c r="H14" s="92">
        <v>32661300</v>
      </c>
      <c r="I14" s="92"/>
      <c r="J14" s="92">
        <v>114508908</v>
      </c>
      <c r="L14" s="139"/>
    </row>
    <row r="15" spans="1:12" ht="23.25" customHeight="1" x14ac:dyDescent="0.45">
      <c r="A15" s="61" t="s">
        <v>73</v>
      </c>
      <c r="B15" s="86"/>
      <c r="C15" s="99"/>
      <c r="D15" s="93">
        <v>7988118133</v>
      </c>
      <c r="E15" s="94"/>
      <c r="F15" s="93">
        <v>8562229270</v>
      </c>
      <c r="G15" s="94"/>
      <c r="H15" s="93">
        <v>7706222705</v>
      </c>
      <c r="I15" s="94"/>
      <c r="J15" s="93">
        <v>8203637729</v>
      </c>
    </row>
    <row r="16" spans="1:12" ht="6.75" customHeight="1" x14ac:dyDescent="0.45">
      <c r="A16" s="101"/>
      <c r="B16" s="86"/>
      <c r="C16" s="99"/>
      <c r="D16" s="92"/>
      <c r="E16" s="92"/>
      <c r="F16" s="92"/>
      <c r="G16" s="92"/>
      <c r="H16" s="92"/>
      <c r="I16" s="92"/>
      <c r="J16" s="92"/>
    </row>
    <row r="17" spans="1:17" ht="23.25" customHeight="1" x14ac:dyDescent="0.45">
      <c r="A17" s="61" t="s">
        <v>74</v>
      </c>
      <c r="B17" s="86"/>
      <c r="C17" s="99"/>
      <c r="D17" s="92"/>
      <c r="E17" s="92"/>
      <c r="F17" s="92"/>
      <c r="G17" s="92"/>
      <c r="H17" s="92"/>
      <c r="I17" s="92"/>
      <c r="J17" s="92"/>
      <c r="L17" s="106"/>
      <c r="M17" s="139"/>
    </row>
    <row r="18" spans="1:17" ht="23.25" customHeight="1" x14ac:dyDescent="0.45">
      <c r="A18" s="101" t="s">
        <v>75</v>
      </c>
      <c r="B18" s="86"/>
      <c r="C18" s="99"/>
      <c r="D18" s="92">
        <v>6894777236</v>
      </c>
      <c r="E18" s="92"/>
      <c r="F18" s="92">
        <v>7091826985</v>
      </c>
      <c r="G18" s="92"/>
      <c r="H18" s="92">
        <v>6894777236</v>
      </c>
      <c r="I18" s="92"/>
      <c r="J18" s="92">
        <v>7095020776</v>
      </c>
      <c r="K18" s="163"/>
      <c r="L18" s="163"/>
      <c r="M18" s="106"/>
      <c r="O18" s="106"/>
      <c r="P18" s="106"/>
      <c r="Q18" s="138"/>
    </row>
    <row r="19" spans="1:17" ht="23.25" customHeight="1" x14ac:dyDescent="0.45">
      <c r="A19" s="101" t="s">
        <v>76</v>
      </c>
      <c r="B19" s="86"/>
      <c r="C19" s="99"/>
      <c r="D19" s="92">
        <v>330914011</v>
      </c>
      <c r="E19" s="92"/>
      <c r="F19" s="92">
        <v>366223303</v>
      </c>
      <c r="G19" s="92"/>
      <c r="H19" s="92">
        <v>67277319</v>
      </c>
      <c r="I19" s="92"/>
      <c r="J19" s="92">
        <v>90295981</v>
      </c>
    </row>
    <row r="20" spans="1:17" ht="23.25" customHeight="1" x14ac:dyDescent="0.45">
      <c r="A20" s="101" t="s">
        <v>77</v>
      </c>
      <c r="B20" s="91"/>
      <c r="C20" s="99"/>
      <c r="D20" s="92">
        <v>31428225</v>
      </c>
      <c r="E20" s="92"/>
      <c r="F20" s="92">
        <v>41312159</v>
      </c>
      <c r="G20" s="92"/>
      <c r="H20" s="92">
        <v>18467998</v>
      </c>
      <c r="I20" s="92"/>
      <c r="J20" s="92">
        <v>19882736</v>
      </c>
    </row>
    <row r="21" spans="1:17" ht="23.25" customHeight="1" x14ac:dyDescent="0.45">
      <c r="A21" s="101" t="s">
        <v>78</v>
      </c>
      <c r="B21" s="86"/>
      <c r="C21" s="99"/>
      <c r="D21" s="92">
        <v>376460428</v>
      </c>
      <c r="E21" s="92"/>
      <c r="F21" s="92">
        <v>476556854</v>
      </c>
      <c r="G21" s="92"/>
      <c r="H21" s="92">
        <v>276967341</v>
      </c>
      <c r="I21" s="92"/>
      <c r="J21" s="92">
        <v>371996943</v>
      </c>
      <c r="L21" s="106"/>
      <c r="M21" s="106"/>
      <c r="O21" s="106"/>
      <c r="P21" s="106"/>
      <c r="Q21" s="105"/>
    </row>
    <row r="22" spans="1:17" ht="23.25" customHeight="1" x14ac:dyDescent="0.45">
      <c r="A22" s="101" t="s">
        <v>79</v>
      </c>
      <c r="B22" s="86"/>
      <c r="C22" s="99"/>
      <c r="D22" s="92">
        <v>29067653</v>
      </c>
      <c r="E22" s="92"/>
      <c r="F22" s="92">
        <v>132614534</v>
      </c>
      <c r="G22" s="92"/>
      <c r="H22" s="92">
        <v>29067654</v>
      </c>
      <c r="I22" s="92"/>
      <c r="J22" s="92">
        <v>124709622</v>
      </c>
    </row>
    <row r="23" spans="1:17" ht="23.25" customHeight="1" x14ac:dyDescent="0.45">
      <c r="A23" s="101" t="s">
        <v>80</v>
      </c>
      <c r="B23" s="86"/>
      <c r="C23" s="99"/>
      <c r="D23" s="92">
        <v>81703924</v>
      </c>
      <c r="E23" s="92"/>
      <c r="F23" s="92">
        <v>75210221</v>
      </c>
      <c r="G23" s="92"/>
      <c r="H23" s="92">
        <v>10592994</v>
      </c>
      <c r="I23" s="92"/>
      <c r="J23" s="92">
        <v>8148</v>
      </c>
      <c r="P23" s="106"/>
    </row>
    <row r="24" spans="1:17" ht="23.25" customHeight="1" x14ac:dyDescent="0.45">
      <c r="A24" s="61" t="s">
        <v>81</v>
      </c>
      <c r="B24" s="86"/>
      <c r="C24" s="99"/>
      <c r="D24" s="93">
        <v>7744351477</v>
      </c>
      <c r="E24" s="94"/>
      <c r="F24" s="93">
        <v>8183744056</v>
      </c>
      <c r="G24" s="94"/>
      <c r="H24" s="93">
        <v>7297150542</v>
      </c>
      <c r="I24" s="94"/>
      <c r="J24" s="93">
        <v>7701914206</v>
      </c>
      <c r="P24" s="106"/>
    </row>
    <row r="25" spans="1:17" ht="6.75" customHeight="1" x14ac:dyDescent="0.45">
      <c r="A25" s="101"/>
      <c r="B25" s="86"/>
      <c r="C25" s="99"/>
      <c r="D25" s="92"/>
      <c r="E25" s="92"/>
      <c r="F25" s="92"/>
      <c r="G25" s="92"/>
      <c r="H25" s="92"/>
      <c r="I25" s="92"/>
      <c r="J25" s="92"/>
    </row>
    <row r="26" spans="1:17" ht="23.25" customHeight="1" x14ac:dyDescent="0.45">
      <c r="A26" s="101" t="s">
        <v>82</v>
      </c>
      <c r="B26" s="86">
        <v>12</v>
      </c>
      <c r="C26" s="99"/>
      <c r="D26" s="92">
        <v>-57519</v>
      </c>
      <c r="E26" s="94"/>
      <c r="F26" s="92">
        <v>-56693</v>
      </c>
      <c r="G26" s="92"/>
      <c r="H26" s="92">
        <v>0</v>
      </c>
      <c r="I26" s="92"/>
      <c r="J26" s="92">
        <v>0</v>
      </c>
    </row>
    <row r="27" spans="1:17" ht="23.25" customHeight="1" x14ac:dyDescent="0.45">
      <c r="A27" s="61" t="s">
        <v>83</v>
      </c>
      <c r="B27" s="86"/>
      <c r="C27" s="99"/>
      <c r="D27" s="95">
        <v>243709137</v>
      </c>
      <c r="E27" s="92"/>
      <c r="F27" s="95">
        <v>378428521</v>
      </c>
      <c r="G27" s="92"/>
      <c r="H27" s="95">
        <v>409072163</v>
      </c>
      <c r="I27" s="92"/>
      <c r="J27" s="95">
        <v>501723523</v>
      </c>
      <c r="L27" s="106"/>
      <c r="M27" s="106"/>
    </row>
    <row r="28" spans="1:17" ht="23.25" customHeight="1" x14ac:dyDescent="0.45">
      <c r="A28" s="101" t="s">
        <v>84</v>
      </c>
      <c r="B28" s="86">
        <v>32</v>
      </c>
      <c r="C28" s="99"/>
      <c r="D28" s="92">
        <v>59921193</v>
      </c>
      <c r="E28" s="92"/>
      <c r="F28" s="92">
        <v>131165745</v>
      </c>
      <c r="G28" s="92"/>
      <c r="H28" s="92">
        <v>55941698</v>
      </c>
      <c r="I28" s="92"/>
      <c r="J28" s="92">
        <v>130362064</v>
      </c>
      <c r="L28" s="106"/>
      <c r="M28" s="106"/>
    </row>
    <row r="29" spans="1:17" ht="23.25" customHeight="1" thickBot="1" x14ac:dyDescent="0.5">
      <c r="A29" s="61" t="s">
        <v>223</v>
      </c>
      <c r="B29" s="112"/>
      <c r="C29" s="91"/>
      <c r="D29" s="96">
        <v>183787944</v>
      </c>
      <c r="E29" s="94"/>
      <c r="F29" s="96">
        <v>247262776</v>
      </c>
      <c r="G29" s="94"/>
      <c r="H29" s="96">
        <v>353130465</v>
      </c>
      <c r="I29" s="94"/>
      <c r="J29" s="96">
        <v>371361459</v>
      </c>
    </row>
    <row r="30" spans="1:17" ht="14.25" customHeight="1" thickTop="1" x14ac:dyDescent="0.45">
      <c r="A30" s="101"/>
      <c r="B30" s="86"/>
      <c r="C30" s="99"/>
      <c r="D30" s="92"/>
      <c r="E30" s="92"/>
      <c r="F30" s="92"/>
      <c r="G30" s="92"/>
      <c r="H30" s="92"/>
      <c r="I30" s="92"/>
      <c r="J30" s="92"/>
    </row>
    <row r="31" spans="1:17" ht="23.25" customHeight="1" x14ac:dyDescent="0.45">
      <c r="A31" s="61" t="s">
        <v>86</v>
      </c>
      <c r="B31" s="86"/>
      <c r="C31" s="86"/>
      <c r="D31" s="86"/>
      <c r="E31" s="86"/>
      <c r="F31" s="86"/>
      <c r="G31" s="86"/>
      <c r="H31" s="86"/>
      <c r="I31" s="86"/>
      <c r="J31" s="86"/>
    </row>
    <row r="32" spans="1:17" ht="23.25" customHeight="1" x14ac:dyDescent="0.45">
      <c r="A32" s="61" t="s">
        <v>87</v>
      </c>
      <c r="B32" s="86"/>
      <c r="C32" s="99"/>
      <c r="D32" s="92"/>
      <c r="E32" s="92"/>
      <c r="F32" s="92"/>
      <c r="G32" s="92"/>
      <c r="H32" s="92"/>
      <c r="I32" s="92"/>
      <c r="J32" s="92"/>
    </row>
    <row r="33" spans="1:11" ht="23.25" customHeight="1" x14ac:dyDescent="0.45">
      <c r="A33" s="61" t="s">
        <v>88</v>
      </c>
      <c r="B33" s="86"/>
      <c r="C33" s="99"/>
      <c r="D33" s="92"/>
      <c r="E33" s="92"/>
      <c r="F33" s="92"/>
      <c r="G33" s="92"/>
      <c r="H33" s="92"/>
      <c r="I33" s="92"/>
      <c r="J33" s="92"/>
    </row>
    <row r="34" spans="1:11" ht="23.25" customHeight="1" x14ac:dyDescent="0.45">
      <c r="A34" s="101" t="s">
        <v>89</v>
      </c>
      <c r="B34" s="86"/>
      <c r="C34" s="99"/>
      <c r="D34" s="152">
        <v>0</v>
      </c>
      <c r="E34" s="92"/>
      <c r="F34" s="92">
        <v>90205680</v>
      </c>
      <c r="G34" s="92"/>
      <c r="H34" s="152">
        <v>0</v>
      </c>
      <c r="I34" s="92"/>
      <c r="J34" s="92">
        <v>90205680</v>
      </c>
    </row>
    <row r="35" spans="1:11" ht="23.25" customHeight="1" x14ac:dyDescent="0.45">
      <c r="A35" s="101" t="s">
        <v>90</v>
      </c>
      <c r="B35" s="86"/>
      <c r="C35" s="99"/>
      <c r="D35" s="92"/>
      <c r="E35" s="92"/>
      <c r="F35" s="92"/>
      <c r="G35" s="92"/>
      <c r="H35" s="92"/>
      <c r="I35" s="92"/>
      <c r="J35" s="92"/>
    </row>
    <row r="36" spans="1:11" ht="23.25" customHeight="1" x14ac:dyDescent="0.45">
      <c r="A36" s="101" t="s">
        <v>91</v>
      </c>
      <c r="B36" s="86"/>
      <c r="C36" s="99"/>
      <c r="D36" s="65">
        <v>0</v>
      </c>
      <c r="E36" s="92"/>
      <c r="F36" s="97">
        <v>-18041136</v>
      </c>
      <c r="G36" s="92"/>
      <c r="H36" s="65">
        <v>0</v>
      </c>
      <c r="I36" s="92"/>
      <c r="J36" s="97">
        <v>-18041136</v>
      </c>
    </row>
    <row r="37" spans="1:11" s="72" customFormat="1" ht="23.25" customHeight="1" x14ac:dyDescent="0.45">
      <c r="A37" s="61" t="s">
        <v>92</v>
      </c>
      <c r="B37" s="159"/>
      <c r="C37" s="141"/>
      <c r="D37" s="94"/>
      <c r="E37" s="94"/>
      <c r="F37" s="94"/>
      <c r="G37" s="94"/>
      <c r="H37" s="94"/>
      <c r="I37" s="94"/>
      <c r="J37" s="94"/>
      <c r="K37" s="156"/>
    </row>
    <row r="38" spans="1:11" ht="23.25" customHeight="1" x14ac:dyDescent="0.45">
      <c r="A38" s="61" t="s">
        <v>93</v>
      </c>
      <c r="B38" s="86"/>
      <c r="C38" s="99"/>
      <c r="D38" s="66">
        <v>0</v>
      </c>
      <c r="E38" s="94"/>
      <c r="F38" s="66">
        <v>72164544</v>
      </c>
      <c r="G38" s="98"/>
      <c r="H38" s="66">
        <v>0</v>
      </c>
      <c r="I38" s="98"/>
      <c r="J38" s="66">
        <v>72164544</v>
      </c>
    </row>
    <row r="39" spans="1:11" s="91" customFormat="1" ht="23.25" customHeight="1" x14ac:dyDescent="0.45">
      <c r="A39" s="61" t="s">
        <v>193</v>
      </c>
      <c r="B39" s="86"/>
      <c r="C39" s="99"/>
      <c r="D39" s="100"/>
      <c r="E39" s="94"/>
      <c r="F39" s="100"/>
      <c r="G39" s="98"/>
      <c r="H39" s="100"/>
      <c r="I39" s="98"/>
      <c r="J39" s="100"/>
      <c r="K39" s="113"/>
    </row>
    <row r="40" spans="1:11" s="91" customFormat="1" ht="23.25" customHeight="1" x14ac:dyDescent="0.45">
      <c r="A40" s="61" t="s">
        <v>194</v>
      </c>
      <c r="B40" s="86"/>
      <c r="C40" s="99"/>
      <c r="D40" s="100"/>
      <c r="E40" s="94"/>
      <c r="F40" s="100"/>
      <c r="G40" s="98"/>
      <c r="H40" s="100"/>
      <c r="I40" s="98"/>
      <c r="J40" s="100"/>
      <c r="K40" s="113"/>
    </row>
    <row r="41" spans="1:11" s="91" customFormat="1" ht="23.25" customHeight="1" x14ac:dyDescent="0.45">
      <c r="A41" s="60" t="s">
        <v>196</v>
      </c>
      <c r="B41" s="86"/>
      <c r="C41" s="99"/>
      <c r="D41" s="100"/>
      <c r="E41" s="94"/>
      <c r="F41" s="100"/>
      <c r="G41" s="98"/>
      <c r="H41" s="100"/>
      <c r="I41" s="98"/>
      <c r="J41" s="100"/>
      <c r="K41" s="113"/>
    </row>
    <row r="42" spans="1:11" s="91" customFormat="1" ht="23.25" customHeight="1" x14ac:dyDescent="0.45">
      <c r="A42" s="60" t="s">
        <v>199</v>
      </c>
      <c r="B42" s="86">
        <v>5</v>
      </c>
      <c r="C42" s="99"/>
      <c r="D42" s="62">
        <v>-195445645</v>
      </c>
      <c r="E42" s="94"/>
      <c r="F42" s="62">
        <v>0</v>
      </c>
      <c r="G42" s="98"/>
      <c r="H42" s="62">
        <v>-195445645</v>
      </c>
      <c r="I42" s="98"/>
      <c r="J42" s="62">
        <v>0</v>
      </c>
      <c r="K42" s="113"/>
    </row>
    <row r="43" spans="1:11" s="91" customFormat="1" ht="23.25" customHeight="1" x14ac:dyDescent="0.45">
      <c r="A43" s="60" t="s">
        <v>201</v>
      </c>
      <c r="B43" s="86"/>
      <c r="C43" s="99"/>
      <c r="D43" s="62"/>
      <c r="E43" s="94"/>
      <c r="F43" s="62"/>
      <c r="G43" s="98"/>
      <c r="H43" s="62"/>
      <c r="I43" s="98"/>
      <c r="J43" s="62"/>
      <c r="K43" s="113"/>
    </row>
    <row r="44" spans="1:11" s="91" customFormat="1" ht="23.25" customHeight="1" x14ac:dyDescent="0.45">
      <c r="A44" s="60" t="s">
        <v>202</v>
      </c>
      <c r="B44" s="86">
        <v>25</v>
      </c>
      <c r="C44" s="99"/>
      <c r="D44" s="62">
        <v>8920966</v>
      </c>
      <c r="E44" s="94"/>
      <c r="F44" s="62">
        <v>0</v>
      </c>
      <c r="G44" s="98"/>
      <c r="H44" s="62">
        <v>8332894</v>
      </c>
      <c r="I44" s="98"/>
      <c r="J44" s="62">
        <v>0</v>
      </c>
      <c r="K44" s="113"/>
    </row>
    <row r="45" spans="1:11" s="91" customFormat="1" ht="23.25" customHeight="1" x14ac:dyDescent="0.45">
      <c r="A45" s="101" t="s">
        <v>255</v>
      </c>
      <c r="B45" s="86"/>
      <c r="C45" s="99"/>
      <c r="D45" s="62"/>
      <c r="E45" s="94"/>
      <c r="F45" s="100"/>
      <c r="G45" s="98"/>
      <c r="H45" s="62"/>
      <c r="I45" s="98"/>
      <c r="J45" s="100"/>
      <c r="K45" s="113"/>
    </row>
    <row r="46" spans="1:11" s="91" customFormat="1" ht="23.25" customHeight="1" x14ac:dyDescent="0.45">
      <c r="A46" s="60" t="s">
        <v>200</v>
      </c>
      <c r="B46" s="86">
        <v>32</v>
      </c>
      <c r="C46" s="99"/>
      <c r="D46" s="65">
        <v>37422550</v>
      </c>
      <c r="E46" s="94"/>
      <c r="F46" s="65">
        <v>0</v>
      </c>
      <c r="G46" s="98"/>
      <c r="H46" s="65">
        <v>37422550</v>
      </c>
      <c r="I46" s="98"/>
      <c r="J46" s="65">
        <v>0</v>
      </c>
      <c r="K46" s="113"/>
    </row>
    <row r="47" spans="1:11" s="91" customFormat="1" ht="23.25" customHeight="1" x14ac:dyDescent="0.45">
      <c r="A47" s="61" t="s">
        <v>197</v>
      </c>
      <c r="B47" s="86"/>
      <c r="C47" s="99"/>
      <c r="D47" s="100"/>
      <c r="E47" s="94"/>
      <c r="F47" s="62"/>
      <c r="G47" s="98"/>
      <c r="H47" s="100"/>
      <c r="I47" s="98"/>
      <c r="J47" s="62"/>
      <c r="K47" s="113"/>
    </row>
    <row r="48" spans="1:11" s="91" customFormat="1" ht="23.25" customHeight="1" x14ac:dyDescent="0.45">
      <c r="A48" s="61" t="s">
        <v>198</v>
      </c>
      <c r="B48" s="86"/>
      <c r="C48" s="99"/>
      <c r="D48" s="66">
        <v>-149102129</v>
      </c>
      <c r="E48" s="94"/>
      <c r="F48" s="66">
        <v>0</v>
      </c>
      <c r="G48" s="98"/>
      <c r="H48" s="66">
        <v>-149690201</v>
      </c>
      <c r="I48" s="98"/>
      <c r="J48" s="66">
        <v>0</v>
      </c>
      <c r="K48" s="113"/>
    </row>
    <row r="49" spans="1:12" ht="23.25" customHeight="1" x14ac:dyDescent="0.45">
      <c r="A49" s="61" t="s">
        <v>224</v>
      </c>
      <c r="B49" s="86"/>
      <c r="C49" s="99"/>
      <c r="D49" s="94">
        <v>-149102129</v>
      </c>
      <c r="E49" s="94"/>
      <c r="F49" s="94">
        <v>72164544</v>
      </c>
      <c r="G49" s="98"/>
      <c r="H49" s="94">
        <v>-149690201</v>
      </c>
      <c r="I49" s="98"/>
      <c r="J49" s="94">
        <v>72164544</v>
      </c>
    </row>
    <row r="50" spans="1:12" ht="23.25" customHeight="1" thickBot="1" x14ac:dyDescent="0.5">
      <c r="A50" s="61" t="s">
        <v>225</v>
      </c>
      <c r="B50" s="86"/>
      <c r="C50" s="99"/>
      <c r="D50" s="96">
        <v>34685815</v>
      </c>
      <c r="E50" s="92"/>
      <c r="F50" s="96">
        <v>319427320</v>
      </c>
      <c r="G50" s="94"/>
      <c r="H50" s="96">
        <v>203440264</v>
      </c>
      <c r="I50" s="92"/>
      <c r="J50" s="96">
        <v>443526003</v>
      </c>
      <c r="K50" s="160"/>
    </row>
    <row r="51" spans="1:12" s="91" customFormat="1" ht="23.25" customHeight="1" thickTop="1" x14ac:dyDescent="0.45">
      <c r="A51" s="61"/>
      <c r="B51" s="86"/>
      <c r="C51" s="99"/>
      <c r="D51" s="100"/>
      <c r="E51" s="92"/>
      <c r="F51" s="100"/>
      <c r="G51" s="94"/>
      <c r="H51" s="100"/>
      <c r="I51" s="92"/>
      <c r="J51" s="100"/>
      <c r="K51" s="113"/>
    </row>
    <row r="52" spans="1:12" ht="23.25" customHeight="1" x14ac:dyDescent="0.45">
      <c r="A52" s="61" t="s">
        <v>96</v>
      </c>
      <c r="B52" s="112"/>
      <c r="C52" s="91"/>
      <c r="D52" s="94"/>
      <c r="E52" s="94"/>
      <c r="F52" s="94"/>
      <c r="G52" s="94"/>
      <c r="H52" s="94"/>
      <c r="I52" s="94"/>
      <c r="J52" s="94"/>
    </row>
    <row r="53" spans="1:12" ht="23.25" customHeight="1" x14ac:dyDescent="0.45">
      <c r="A53" s="101" t="s">
        <v>97</v>
      </c>
      <c r="B53" s="112"/>
      <c r="C53" s="91"/>
      <c r="D53" s="92">
        <v>239823297</v>
      </c>
      <c r="E53" s="92"/>
      <c r="F53" s="92">
        <v>294166450</v>
      </c>
      <c r="G53" s="92"/>
      <c r="H53" s="92">
        <v>353130465</v>
      </c>
      <c r="I53" s="92"/>
      <c r="J53" s="92">
        <v>371361459</v>
      </c>
    </row>
    <row r="54" spans="1:12" ht="23.25" customHeight="1" x14ac:dyDescent="0.45">
      <c r="A54" s="101" t="s">
        <v>98</v>
      </c>
      <c r="B54" s="112">
        <v>14</v>
      </c>
      <c r="C54" s="91"/>
      <c r="D54" s="92">
        <v>-56035353</v>
      </c>
      <c r="E54" s="92"/>
      <c r="F54" s="92">
        <v>-46903674</v>
      </c>
      <c r="G54" s="92"/>
      <c r="H54" s="92">
        <v>0</v>
      </c>
      <c r="I54" s="92"/>
      <c r="J54" s="92">
        <v>0</v>
      </c>
    </row>
    <row r="55" spans="1:12" ht="23.25" customHeight="1" thickBot="1" x14ac:dyDescent="0.5">
      <c r="A55" s="61" t="s">
        <v>223</v>
      </c>
      <c r="B55" s="112"/>
      <c r="C55" s="91"/>
      <c r="D55" s="137">
        <v>183787944</v>
      </c>
      <c r="E55" s="94"/>
      <c r="F55" s="96">
        <v>247262776</v>
      </c>
      <c r="G55" s="94"/>
      <c r="H55" s="96">
        <v>353130465</v>
      </c>
      <c r="I55" s="94"/>
      <c r="J55" s="96">
        <v>371361459</v>
      </c>
      <c r="L55" s="162"/>
    </row>
    <row r="56" spans="1:12" ht="17.25" customHeight="1" thickTop="1" x14ac:dyDescent="0.45">
      <c r="A56" s="101"/>
      <c r="B56" s="86"/>
      <c r="C56" s="99"/>
      <c r="D56" s="92"/>
      <c r="E56" s="92"/>
      <c r="F56" s="92"/>
      <c r="G56" s="92"/>
      <c r="H56" s="92"/>
      <c r="I56" s="92"/>
      <c r="J56" s="92"/>
    </row>
    <row r="57" spans="1:12" ht="23.25" customHeight="1" x14ac:dyDescent="0.45">
      <c r="A57" s="61" t="s">
        <v>99</v>
      </c>
      <c r="B57" s="112"/>
      <c r="C57" s="91"/>
      <c r="D57" s="94"/>
      <c r="E57" s="94"/>
      <c r="F57" s="94"/>
      <c r="G57" s="94"/>
      <c r="H57" s="94"/>
      <c r="I57" s="94"/>
      <c r="J57" s="94"/>
    </row>
    <row r="58" spans="1:12" ht="23.25" customHeight="1" x14ac:dyDescent="0.45">
      <c r="A58" s="101" t="s">
        <v>97</v>
      </c>
      <c r="B58" s="112"/>
      <c r="C58" s="91"/>
      <c r="D58" s="92">
        <v>90547228</v>
      </c>
      <c r="E58" s="92"/>
      <c r="F58" s="92">
        <v>366330994</v>
      </c>
      <c r="G58" s="92"/>
      <c r="H58" s="92">
        <v>203440264</v>
      </c>
      <c r="I58" s="92"/>
      <c r="J58" s="92">
        <v>443526003</v>
      </c>
    </row>
    <row r="59" spans="1:12" ht="23.25" customHeight="1" x14ac:dyDescent="0.45">
      <c r="A59" s="101" t="s">
        <v>98</v>
      </c>
      <c r="B59" s="112"/>
      <c r="C59" s="91"/>
      <c r="D59" s="92">
        <v>-55861413</v>
      </c>
      <c r="E59" s="92"/>
      <c r="F59" s="92">
        <v>-46903674</v>
      </c>
      <c r="G59" s="92"/>
      <c r="H59" s="92">
        <v>0</v>
      </c>
      <c r="I59" s="92"/>
      <c r="J59" s="92">
        <v>0</v>
      </c>
      <c r="L59" s="105"/>
    </row>
    <row r="60" spans="1:12" ht="23.25" customHeight="1" thickBot="1" x14ac:dyDescent="0.5">
      <c r="A60" s="61" t="s">
        <v>225</v>
      </c>
      <c r="B60" s="112"/>
      <c r="C60" s="91"/>
      <c r="D60" s="96">
        <v>34685815</v>
      </c>
      <c r="E60" s="94"/>
      <c r="F60" s="96">
        <v>319427320</v>
      </c>
      <c r="G60" s="94"/>
      <c r="H60" s="96">
        <v>203440264</v>
      </c>
      <c r="I60" s="94"/>
      <c r="J60" s="96">
        <v>443526003</v>
      </c>
    </row>
    <row r="61" spans="1:12" ht="17.25" customHeight="1" thickTop="1" x14ac:dyDescent="0.45">
      <c r="A61" s="101"/>
      <c r="B61" s="112"/>
      <c r="C61" s="91"/>
      <c r="D61" s="94"/>
      <c r="E61" s="94"/>
      <c r="F61" s="94"/>
      <c r="G61" s="94"/>
      <c r="H61" s="94"/>
      <c r="I61" s="94"/>
      <c r="J61" s="94"/>
    </row>
    <row r="62" spans="1:12" ht="23.25" customHeight="1" x14ac:dyDescent="0.45">
      <c r="A62" s="61" t="s">
        <v>100</v>
      </c>
      <c r="B62" s="112"/>
      <c r="C62" s="91"/>
      <c r="D62" s="94"/>
      <c r="E62" s="94"/>
      <c r="F62" s="94"/>
      <c r="G62" s="94"/>
      <c r="H62" s="94"/>
      <c r="I62" s="94"/>
      <c r="J62" s="94"/>
    </row>
    <row r="63" spans="1:12" ht="25.5" customHeight="1" thickBot="1" x14ac:dyDescent="0.5">
      <c r="A63" s="101" t="s">
        <v>101</v>
      </c>
      <c r="B63" s="86">
        <v>33</v>
      </c>
      <c r="C63" s="91"/>
      <c r="D63" s="102">
        <v>0.15</v>
      </c>
      <c r="E63" s="98"/>
      <c r="F63" s="102">
        <v>0.18</v>
      </c>
      <c r="G63" s="103"/>
      <c r="H63" s="102">
        <v>0.22</v>
      </c>
      <c r="I63" s="98"/>
      <c r="J63" s="102">
        <v>0.23</v>
      </c>
    </row>
    <row r="64" spans="1:12" ht="23.25" customHeight="1" thickTop="1" x14ac:dyDescent="0.45">
      <c r="F64" s="104"/>
      <c r="G64" s="104">
        <v>0</v>
      </c>
      <c r="H64" s="104"/>
      <c r="I64" s="104"/>
      <c r="J64" s="104"/>
    </row>
    <row r="65" spans="9:9" x14ac:dyDescent="0.45">
      <c r="I65" s="91"/>
    </row>
    <row r="66" spans="9:9" x14ac:dyDescent="0.45">
      <c r="I66" s="91"/>
    </row>
    <row r="67" spans="9:9" x14ac:dyDescent="0.45">
      <c r="I67" s="91"/>
    </row>
    <row r="68" spans="9:9" x14ac:dyDescent="0.45">
      <c r="I68" s="91"/>
    </row>
    <row r="69" spans="9:9" x14ac:dyDescent="0.45">
      <c r="I69" s="91"/>
    </row>
    <row r="70" spans="9:9" x14ac:dyDescent="0.45">
      <c r="I70" s="91"/>
    </row>
    <row r="71" spans="9:9" x14ac:dyDescent="0.45">
      <c r="I71" s="91"/>
    </row>
    <row r="72" spans="9:9" x14ac:dyDescent="0.45">
      <c r="I72" s="91"/>
    </row>
    <row r="73" spans="9:9" x14ac:dyDescent="0.45">
      <c r="I73" s="91"/>
    </row>
    <row r="74" spans="9:9" x14ac:dyDescent="0.45">
      <c r="I74" s="91"/>
    </row>
    <row r="75" spans="9:9" x14ac:dyDescent="0.45">
      <c r="I75" s="91"/>
    </row>
    <row r="76" spans="9:9" x14ac:dyDescent="0.45">
      <c r="I76" s="91"/>
    </row>
    <row r="77" spans="9:9" x14ac:dyDescent="0.45">
      <c r="I77" s="91"/>
    </row>
    <row r="78" spans="9:9" x14ac:dyDescent="0.45">
      <c r="I78" s="91"/>
    </row>
    <row r="79" spans="9:9" x14ac:dyDescent="0.45">
      <c r="I79" s="91"/>
    </row>
    <row r="80" spans="9:9" x14ac:dyDescent="0.45">
      <c r="I80" s="91"/>
    </row>
    <row r="81" spans="9:9" x14ac:dyDescent="0.45">
      <c r="I81" s="91"/>
    </row>
    <row r="82" spans="9:9" x14ac:dyDescent="0.45">
      <c r="I82" s="91"/>
    </row>
    <row r="83" spans="9:9" x14ac:dyDescent="0.45">
      <c r="I83" s="91"/>
    </row>
  </sheetData>
  <mergeCells count="3">
    <mergeCell ref="D3:F3"/>
    <mergeCell ref="D5:F5"/>
    <mergeCell ref="H5:J5"/>
  </mergeCells>
  <pageMargins left="0.82677165354330695" right="0.31496062992126" top="0.74803149606299202" bottom="0.82677165354330695" header="0.31496062992126" footer="0.43307086614173201"/>
  <pageSetup paperSize="9" scale="80" firstPageNumber="4" orientation="portrait" useFirstPageNumber="1" r:id="rId1"/>
  <headerFooter>
    <oddFooter>&amp;L&amp;"AngsanaUPC,Regular"&amp;14หมายเหตุประกอบงบการเงินเป็นส่วนหนึ่งของงบการเงินนี้&amp;R&amp;"AngsanaUPC,Regular"&amp;14&amp;P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zoomScale="126" zoomScaleNormal="126" zoomScaleSheetLayoutView="100" workbookViewId="0">
      <selection activeCell="D12" sqref="D12"/>
    </sheetView>
  </sheetViews>
  <sheetFormatPr defaultColWidth="8.125" defaultRowHeight="21" x14ac:dyDescent="0.45"/>
  <cols>
    <col min="1" max="1" width="40.875" style="101" customWidth="1"/>
    <col min="2" max="2" width="7" style="91" customWidth="1"/>
    <col min="3" max="3" width="1.125" style="91" customWidth="1"/>
    <col min="4" max="4" width="11.75" style="91" customWidth="1"/>
    <col min="5" max="5" width="1.125" style="91" customWidth="1"/>
    <col min="6" max="6" width="11.75" style="91" customWidth="1"/>
    <col min="7" max="7" width="1" style="91" customWidth="1"/>
    <col min="8" max="8" width="11.75" style="91" customWidth="1"/>
    <col min="9" max="9" width="1.125" style="91" customWidth="1"/>
    <col min="10" max="10" width="11.75" style="91" customWidth="1"/>
    <col min="11" max="11" width="12" style="91" bestFit="1" customWidth="1"/>
    <col min="12" max="12" width="11" style="91" customWidth="1"/>
    <col min="13" max="16384" width="8.125" style="91"/>
  </cols>
  <sheetData>
    <row r="1" spans="1:37" s="74" customFormat="1" ht="23.25" customHeight="1" x14ac:dyDescent="0.45">
      <c r="A1" s="98" t="s">
        <v>0</v>
      </c>
      <c r="F1" s="142"/>
      <c r="J1" s="75" t="s">
        <v>65</v>
      </c>
      <c r="AK1" s="61" t="s">
        <v>0</v>
      </c>
    </row>
    <row r="2" spans="1:37" s="74" customFormat="1" ht="23.25" customHeight="1" x14ac:dyDescent="0.45">
      <c r="A2" s="98" t="s">
        <v>102</v>
      </c>
      <c r="J2" s="75" t="s">
        <v>125</v>
      </c>
    </row>
    <row r="3" spans="1:37" ht="23.25" customHeight="1" x14ac:dyDescent="0.45">
      <c r="A3" s="98" t="s">
        <v>211</v>
      </c>
      <c r="B3" s="112"/>
      <c r="C3" s="112"/>
      <c r="D3" s="170"/>
      <c r="E3" s="170"/>
      <c r="F3" s="170"/>
      <c r="G3" s="143"/>
      <c r="H3" s="170"/>
      <c r="I3" s="170"/>
      <c r="J3" s="170"/>
    </row>
    <row r="4" spans="1:37" ht="23.25" customHeight="1" x14ac:dyDescent="0.45">
      <c r="B4" s="86"/>
      <c r="C4" s="86"/>
      <c r="D4" s="81"/>
      <c r="E4" s="81"/>
      <c r="F4" s="81"/>
      <c r="G4" s="81"/>
      <c r="H4" s="81"/>
      <c r="I4" s="81"/>
      <c r="J4" s="83" t="s">
        <v>153</v>
      </c>
    </row>
    <row r="5" spans="1:37" ht="23.25" customHeight="1" x14ac:dyDescent="0.45">
      <c r="B5" s="86"/>
      <c r="C5" s="74"/>
      <c r="D5" s="171" t="s">
        <v>2</v>
      </c>
      <c r="E5" s="171"/>
      <c r="F5" s="171"/>
      <c r="G5" s="74"/>
      <c r="H5" s="173" t="s">
        <v>64</v>
      </c>
      <c r="I5" s="173"/>
      <c r="J5" s="173"/>
    </row>
    <row r="6" spans="1:37" ht="23.25" customHeight="1" x14ac:dyDescent="0.45">
      <c r="B6" s="144" t="s">
        <v>4</v>
      </c>
      <c r="C6" s="86"/>
      <c r="D6" s="145">
        <v>2563</v>
      </c>
      <c r="E6" s="86"/>
      <c r="F6" s="145">
        <v>2562</v>
      </c>
      <c r="G6" s="86"/>
      <c r="H6" s="145">
        <v>2563</v>
      </c>
      <c r="I6" s="86"/>
      <c r="J6" s="145">
        <v>2562</v>
      </c>
    </row>
    <row r="7" spans="1:37" ht="18.75" customHeight="1" x14ac:dyDescent="0.45">
      <c r="B7" s="86"/>
      <c r="C7" s="99"/>
      <c r="D7" s="88"/>
      <c r="E7" s="88"/>
      <c r="F7" s="88"/>
      <c r="G7" s="88"/>
      <c r="H7" s="88"/>
      <c r="I7" s="88"/>
      <c r="J7" s="88"/>
      <c r="L7" s="112"/>
    </row>
    <row r="8" spans="1:37" ht="23.25" customHeight="1" x14ac:dyDescent="0.45">
      <c r="A8" s="61" t="s">
        <v>68</v>
      </c>
      <c r="B8" s="86"/>
      <c r="C8" s="99"/>
    </row>
    <row r="9" spans="1:37" ht="23.25" customHeight="1" x14ac:dyDescent="0.45">
      <c r="A9" s="101" t="s">
        <v>69</v>
      </c>
      <c r="B9" s="86"/>
      <c r="C9" s="99"/>
      <c r="D9" s="92">
        <v>5550875</v>
      </c>
      <c r="E9" s="92"/>
      <c r="F9" s="92">
        <v>5874137</v>
      </c>
      <c r="G9" s="92"/>
      <c r="H9" s="92">
        <v>5550875</v>
      </c>
      <c r="I9" s="92"/>
      <c r="J9" s="92">
        <v>5882636</v>
      </c>
      <c r="L9" s="92"/>
    </row>
    <row r="10" spans="1:37" ht="23.25" customHeight="1" x14ac:dyDescent="0.45">
      <c r="A10" s="101" t="s">
        <v>70</v>
      </c>
      <c r="B10" s="86"/>
      <c r="C10" s="99"/>
      <c r="D10" s="92">
        <v>224162</v>
      </c>
      <c r="E10" s="92"/>
      <c r="F10" s="92">
        <v>344740</v>
      </c>
      <c r="G10" s="92"/>
      <c r="H10" s="92">
        <v>34267</v>
      </c>
      <c r="I10" s="92"/>
      <c r="J10" s="92">
        <v>79122</v>
      </c>
      <c r="L10" s="92"/>
    </row>
    <row r="11" spans="1:37" ht="23.25" customHeight="1" x14ac:dyDescent="0.45">
      <c r="A11" s="101" t="s">
        <v>103</v>
      </c>
      <c r="B11" s="86"/>
      <c r="C11" s="99"/>
      <c r="D11" s="92">
        <v>944</v>
      </c>
      <c r="E11" s="92"/>
      <c r="F11" s="92">
        <v>8619</v>
      </c>
      <c r="G11" s="92"/>
      <c r="H11" s="92">
        <v>772</v>
      </c>
      <c r="I11" s="92"/>
      <c r="J11" s="92">
        <v>8616</v>
      </c>
      <c r="L11" s="92"/>
    </row>
    <row r="12" spans="1:37" ht="23.25" customHeight="1" x14ac:dyDescent="0.45">
      <c r="A12" s="101" t="s">
        <v>163</v>
      </c>
      <c r="B12" s="86"/>
      <c r="C12" s="99"/>
      <c r="D12" s="92">
        <v>0</v>
      </c>
      <c r="E12" s="92"/>
      <c r="F12" s="92">
        <v>20813</v>
      </c>
      <c r="G12" s="92"/>
      <c r="H12" s="92">
        <v>0</v>
      </c>
      <c r="I12" s="92"/>
      <c r="J12" s="92">
        <v>20813</v>
      </c>
      <c r="L12" s="92"/>
    </row>
    <row r="13" spans="1:37" ht="23.25" customHeight="1" x14ac:dyDescent="0.45">
      <c r="A13" s="101" t="s">
        <v>71</v>
      </c>
      <c r="B13" s="86"/>
      <c r="C13" s="99"/>
      <c r="D13" s="92">
        <v>4504</v>
      </c>
      <c r="E13" s="92"/>
      <c r="F13" s="92">
        <v>3263</v>
      </c>
      <c r="G13" s="92"/>
      <c r="H13" s="92">
        <v>6223</v>
      </c>
      <c r="I13" s="92"/>
      <c r="J13" s="92">
        <v>5167</v>
      </c>
      <c r="L13" s="92"/>
    </row>
    <row r="14" spans="1:37" ht="23.25" customHeight="1" x14ac:dyDescent="0.45">
      <c r="A14" s="101" t="s">
        <v>72</v>
      </c>
      <c r="B14" s="86"/>
      <c r="C14" s="99"/>
      <c r="D14" s="92">
        <v>45672</v>
      </c>
      <c r="E14" s="92"/>
      <c r="F14" s="92">
        <v>69234</v>
      </c>
      <c r="G14" s="92"/>
      <c r="H14" s="92">
        <v>26921</v>
      </c>
      <c r="I14" s="92"/>
      <c r="J14" s="92">
        <v>52067</v>
      </c>
      <c r="L14" s="92"/>
    </row>
    <row r="15" spans="1:37" ht="23.25" customHeight="1" x14ac:dyDescent="0.45">
      <c r="A15" s="61" t="s">
        <v>73</v>
      </c>
      <c r="B15" s="86"/>
      <c r="C15" s="99"/>
      <c r="D15" s="93">
        <f>SUM(D9:D14)</f>
        <v>5826157</v>
      </c>
      <c r="E15" s="94"/>
      <c r="F15" s="93">
        <f>SUM(F9:F14)</f>
        <v>6320806</v>
      </c>
      <c r="G15" s="94"/>
      <c r="H15" s="93">
        <f>SUM(H9:H14)</f>
        <v>5619058</v>
      </c>
      <c r="I15" s="94"/>
      <c r="J15" s="93">
        <f>SUM(J9:J14)</f>
        <v>6048421</v>
      </c>
    </row>
    <row r="16" spans="1:37" ht="6.75" customHeight="1" x14ac:dyDescent="0.45">
      <c r="B16" s="86"/>
      <c r="C16" s="99"/>
      <c r="D16" s="92"/>
      <c r="E16" s="92"/>
      <c r="F16" s="92"/>
      <c r="G16" s="92"/>
      <c r="H16" s="92"/>
      <c r="I16" s="92"/>
      <c r="J16" s="92"/>
    </row>
    <row r="17" spans="1:12" ht="23.25" customHeight="1" x14ac:dyDescent="0.45">
      <c r="A17" s="61" t="s">
        <v>74</v>
      </c>
      <c r="B17" s="86"/>
      <c r="C17" s="99"/>
      <c r="D17" s="92"/>
      <c r="E17" s="92"/>
      <c r="F17" s="92"/>
      <c r="G17" s="92"/>
      <c r="H17" s="92"/>
      <c r="I17" s="92"/>
      <c r="J17" s="92"/>
    </row>
    <row r="18" spans="1:12" ht="23.25" customHeight="1" x14ac:dyDescent="0.45">
      <c r="A18" s="101" t="s">
        <v>75</v>
      </c>
      <c r="B18" s="86"/>
      <c r="C18" s="99"/>
      <c r="D18" s="92">
        <v>4985936</v>
      </c>
      <c r="E18" s="92"/>
      <c r="F18" s="92">
        <v>5259725</v>
      </c>
      <c r="G18" s="92"/>
      <c r="H18" s="92">
        <v>4985936</v>
      </c>
      <c r="I18" s="92"/>
      <c r="J18" s="92">
        <v>5262918</v>
      </c>
      <c r="K18" s="92"/>
      <c r="L18" s="92"/>
    </row>
    <row r="19" spans="1:12" ht="23.25" customHeight="1" x14ac:dyDescent="0.45">
      <c r="A19" s="101" t="s">
        <v>76</v>
      </c>
      <c r="B19" s="86"/>
      <c r="C19" s="99"/>
      <c r="D19" s="92">
        <v>251923</v>
      </c>
      <c r="E19" s="92"/>
      <c r="F19" s="92">
        <v>262545</v>
      </c>
      <c r="G19" s="92"/>
      <c r="H19" s="92">
        <v>52557</v>
      </c>
      <c r="I19" s="92"/>
      <c r="J19" s="92">
        <v>67933</v>
      </c>
      <c r="K19" s="113"/>
      <c r="L19" s="92"/>
    </row>
    <row r="20" spans="1:12" ht="23.25" customHeight="1" x14ac:dyDescent="0.45">
      <c r="A20" s="101" t="s">
        <v>77</v>
      </c>
      <c r="C20" s="99"/>
      <c r="D20" s="92">
        <v>23734</v>
      </c>
      <c r="E20" s="92"/>
      <c r="F20" s="92">
        <v>27814</v>
      </c>
      <c r="G20" s="92"/>
      <c r="H20" s="92">
        <v>13913</v>
      </c>
      <c r="I20" s="92"/>
      <c r="J20" s="92">
        <v>14537</v>
      </c>
      <c r="L20" s="92"/>
    </row>
    <row r="21" spans="1:12" ht="23.25" customHeight="1" x14ac:dyDescent="0.45">
      <c r="A21" s="101" t="s">
        <v>78</v>
      </c>
      <c r="B21" s="86"/>
      <c r="C21" s="99"/>
      <c r="D21" s="92">
        <v>328543</v>
      </c>
      <c r="E21" s="92"/>
      <c r="F21" s="92">
        <v>378499</v>
      </c>
      <c r="G21" s="92"/>
      <c r="H21" s="92">
        <v>253372</v>
      </c>
      <c r="I21" s="92"/>
      <c r="J21" s="92">
        <v>301324</v>
      </c>
      <c r="L21" s="92"/>
    </row>
    <row r="22" spans="1:12" ht="23.25" customHeight="1" x14ac:dyDescent="0.45">
      <c r="A22" s="101" t="s">
        <v>79</v>
      </c>
      <c r="B22" s="86"/>
      <c r="C22" s="99"/>
      <c r="D22" s="92">
        <v>36050</v>
      </c>
      <c r="E22" s="92"/>
      <c r="F22" s="92">
        <v>4328</v>
      </c>
      <c r="G22" s="92"/>
      <c r="H22" s="92">
        <v>36050</v>
      </c>
      <c r="I22" s="92"/>
      <c r="J22" s="92">
        <v>1423</v>
      </c>
      <c r="L22" s="92"/>
    </row>
    <row r="23" spans="1:12" ht="23.25" customHeight="1" x14ac:dyDescent="0.45">
      <c r="A23" s="101" t="s">
        <v>80</v>
      </c>
      <c r="B23" s="86"/>
      <c r="C23" s="99"/>
      <c r="D23" s="92">
        <v>62852</v>
      </c>
      <c r="E23" s="92"/>
      <c r="F23" s="92">
        <v>56860</v>
      </c>
      <c r="G23" s="92"/>
      <c r="H23" s="92">
        <v>8211</v>
      </c>
      <c r="I23" s="92"/>
      <c r="J23" s="92">
        <v>8</v>
      </c>
      <c r="L23" s="92"/>
    </row>
    <row r="24" spans="1:12" ht="23.25" customHeight="1" x14ac:dyDescent="0.45">
      <c r="A24" s="61" t="s">
        <v>81</v>
      </c>
      <c r="B24" s="86"/>
      <c r="C24" s="99"/>
      <c r="D24" s="93">
        <f>SUM(D18:D23)</f>
        <v>5689038</v>
      </c>
      <c r="E24" s="94"/>
      <c r="F24" s="93">
        <f>SUM(F18:F23)</f>
        <v>5989771</v>
      </c>
      <c r="G24" s="94"/>
      <c r="H24" s="93">
        <f>SUM(H18:H23)</f>
        <v>5350039</v>
      </c>
      <c r="I24" s="94"/>
      <c r="J24" s="93">
        <f>SUM(J18:J23)</f>
        <v>5648143</v>
      </c>
    </row>
    <row r="25" spans="1:12" ht="6.75" customHeight="1" x14ac:dyDescent="0.45">
      <c r="B25" s="86"/>
      <c r="C25" s="99"/>
      <c r="D25" s="92"/>
      <c r="E25" s="92"/>
      <c r="F25" s="92"/>
      <c r="G25" s="92"/>
      <c r="H25" s="92"/>
      <c r="I25" s="92"/>
      <c r="J25" s="92"/>
    </row>
    <row r="26" spans="1:12" ht="23.25" customHeight="1" x14ac:dyDescent="0.45">
      <c r="A26" s="101" t="s">
        <v>82</v>
      </c>
      <c r="B26" s="86">
        <v>12</v>
      </c>
      <c r="C26" s="99"/>
      <c r="D26" s="92">
        <v>-42</v>
      </c>
      <c r="E26" s="94"/>
      <c r="F26" s="92">
        <v>-43</v>
      </c>
      <c r="G26" s="92"/>
      <c r="H26" s="92">
        <v>0</v>
      </c>
      <c r="I26" s="92"/>
      <c r="J26" s="92">
        <v>0</v>
      </c>
    </row>
    <row r="27" spans="1:12" ht="23.25" customHeight="1" x14ac:dyDescent="0.45">
      <c r="A27" s="61" t="s">
        <v>83</v>
      </c>
      <c r="B27" s="86"/>
      <c r="C27" s="99"/>
      <c r="D27" s="95">
        <f>D15-D24+D26</f>
        <v>137077</v>
      </c>
      <c r="E27" s="92"/>
      <c r="F27" s="95">
        <v>330992</v>
      </c>
      <c r="G27" s="92"/>
      <c r="H27" s="95">
        <f>H15-H24-H26</f>
        <v>269019</v>
      </c>
      <c r="I27" s="92"/>
      <c r="J27" s="95">
        <v>400278</v>
      </c>
      <c r="K27" s="92"/>
    </row>
    <row r="28" spans="1:12" ht="23.25" customHeight="1" x14ac:dyDescent="0.45">
      <c r="A28" s="101" t="s">
        <v>84</v>
      </c>
      <c r="B28" s="86"/>
      <c r="C28" s="99"/>
      <c r="D28" s="92">
        <v>40111</v>
      </c>
      <c r="E28" s="92"/>
      <c r="F28" s="92">
        <v>80535</v>
      </c>
      <c r="G28" s="92"/>
      <c r="H28" s="92">
        <v>39994</v>
      </c>
      <c r="I28" s="92"/>
      <c r="J28" s="92">
        <v>80535</v>
      </c>
      <c r="L28" s="92"/>
    </row>
    <row r="29" spans="1:12" ht="23.25" customHeight="1" thickBot="1" x14ac:dyDescent="0.5">
      <c r="A29" s="61" t="s">
        <v>85</v>
      </c>
      <c r="B29" s="112"/>
      <c r="D29" s="96">
        <f>D27-D28</f>
        <v>96966</v>
      </c>
      <c r="E29" s="94"/>
      <c r="F29" s="96">
        <f>F27-F28</f>
        <v>250457</v>
      </c>
      <c r="G29" s="94"/>
      <c r="H29" s="96">
        <f>H27-H28</f>
        <v>229025</v>
      </c>
      <c r="I29" s="94"/>
      <c r="J29" s="96">
        <f>J27-J28</f>
        <v>319743</v>
      </c>
    </row>
    <row r="30" spans="1:12" ht="14.25" customHeight="1" thickTop="1" x14ac:dyDescent="0.45">
      <c r="B30" s="86"/>
      <c r="C30" s="99"/>
      <c r="D30" s="92"/>
      <c r="E30" s="92"/>
      <c r="F30" s="92"/>
      <c r="G30" s="92"/>
      <c r="H30" s="92"/>
      <c r="I30" s="92"/>
      <c r="J30" s="92"/>
    </row>
    <row r="31" spans="1:12" ht="23.25" customHeight="1" x14ac:dyDescent="0.45">
      <c r="A31" s="61" t="s">
        <v>86</v>
      </c>
      <c r="B31" s="86"/>
      <c r="C31" s="86"/>
      <c r="D31" s="86"/>
      <c r="E31" s="86"/>
      <c r="F31" s="86"/>
      <c r="G31" s="86"/>
      <c r="H31" s="86"/>
      <c r="I31" s="86"/>
      <c r="J31" s="86"/>
    </row>
    <row r="32" spans="1:12" ht="23.25" customHeight="1" x14ac:dyDescent="0.45">
      <c r="A32" s="61" t="s">
        <v>87</v>
      </c>
      <c r="B32" s="86"/>
      <c r="C32" s="99"/>
      <c r="D32" s="92"/>
      <c r="E32" s="92"/>
      <c r="F32" s="92"/>
      <c r="G32" s="92"/>
      <c r="H32" s="92"/>
      <c r="I32" s="92"/>
      <c r="J32" s="92"/>
    </row>
    <row r="33" spans="1:14" ht="23.25" customHeight="1" x14ac:dyDescent="0.45">
      <c r="A33" s="61" t="s">
        <v>88</v>
      </c>
      <c r="B33" s="86"/>
      <c r="C33" s="99"/>
      <c r="D33" s="92"/>
      <c r="E33" s="92"/>
      <c r="F33" s="92"/>
      <c r="G33" s="92"/>
      <c r="H33" s="92"/>
      <c r="I33" s="92"/>
      <c r="J33" s="92"/>
    </row>
    <row r="34" spans="1:14" ht="23.25" customHeight="1" x14ac:dyDescent="0.45">
      <c r="A34" s="101" t="s">
        <v>178</v>
      </c>
      <c r="B34" s="86"/>
      <c r="C34" s="99"/>
      <c r="D34" s="92">
        <v>0</v>
      </c>
      <c r="E34" s="92"/>
      <c r="F34" s="92">
        <v>82689</v>
      </c>
      <c r="G34" s="92"/>
      <c r="H34" s="92">
        <v>0</v>
      </c>
      <c r="I34" s="92"/>
      <c r="J34" s="92">
        <v>82689</v>
      </c>
    </row>
    <row r="35" spans="1:14" ht="23.25" customHeight="1" x14ac:dyDescent="0.45">
      <c r="A35" s="101" t="s">
        <v>90</v>
      </c>
      <c r="B35" s="86"/>
      <c r="C35" s="99"/>
      <c r="D35" s="92"/>
      <c r="E35" s="92"/>
      <c r="F35" s="92"/>
      <c r="G35" s="92"/>
      <c r="H35" s="92"/>
      <c r="I35" s="92"/>
      <c r="J35" s="92"/>
    </row>
    <row r="36" spans="1:14" ht="23.25" customHeight="1" x14ac:dyDescent="0.45">
      <c r="A36" s="101" t="s">
        <v>91</v>
      </c>
      <c r="B36" s="86"/>
      <c r="C36" s="99"/>
      <c r="D36" s="97">
        <v>0</v>
      </c>
      <c r="E36" s="92"/>
      <c r="F36" s="97">
        <v>-16538</v>
      </c>
      <c r="G36" s="92"/>
      <c r="H36" s="97">
        <v>0</v>
      </c>
      <c r="I36" s="92"/>
      <c r="J36" s="97">
        <v>-16538</v>
      </c>
    </row>
    <row r="37" spans="1:14" s="98" customFormat="1" ht="23.25" customHeight="1" x14ac:dyDescent="0.45">
      <c r="A37" s="61" t="s">
        <v>92</v>
      </c>
      <c r="B37" s="143"/>
      <c r="C37" s="141"/>
      <c r="D37" s="94"/>
      <c r="E37" s="94"/>
      <c r="F37" s="94"/>
      <c r="G37" s="94"/>
      <c r="H37" s="94"/>
      <c r="I37" s="94"/>
      <c r="J37" s="94"/>
    </row>
    <row r="38" spans="1:14" ht="23.25" customHeight="1" x14ac:dyDescent="0.45">
      <c r="A38" s="61" t="s">
        <v>93</v>
      </c>
      <c r="B38" s="86"/>
      <c r="C38" s="99"/>
      <c r="D38" s="66">
        <f>SUM(D34:D36)</f>
        <v>0</v>
      </c>
      <c r="E38" s="94"/>
      <c r="F38" s="66">
        <f>SUM(F34:F36)</f>
        <v>66151</v>
      </c>
      <c r="G38" s="98"/>
      <c r="H38" s="66">
        <f>SUM(H34:H36)</f>
        <v>0</v>
      </c>
      <c r="I38" s="98"/>
      <c r="J38" s="66">
        <f>SUM(J34:J36)</f>
        <v>66151</v>
      </c>
    </row>
    <row r="39" spans="1:14" ht="23.25" customHeight="1" x14ac:dyDescent="0.45">
      <c r="A39" s="148" t="s">
        <v>193</v>
      </c>
      <c r="B39" s="86"/>
      <c r="C39" s="99"/>
      <c r="D39" s="92"/>
      <c r="E39" s="92"/>
      <c r="F39" s="92"/>
      <c r="G39" s="92"/>
      <c r="H39" s="92"/>
      <c r="I39" s="92"/>
      <c r="J39" s="92"/>
    </row>
    <row r="40" spans="1:14" ht="23.25" customHeight="1" x14ac:dyDescent="0.45">
      <c r="A40" s="148" t="s">
        <v>194</v>
      </c>
      <c r="B40" s="86"/>
      <c r="C40" s="99"/>
      <c r="D40" s="92"/>
      <c r="E40" s="92"/>
      <c r="F40" s="92"/>
      <c r="G40" s="92"/>
      <c r="H40" s="92"/>
      <c r="I40" s="92"/>
      <c r="J40" s="92"/>
    </row>
    <row r="41" spans="1:14" ht="23.25" customHeight="1" x14ac:dyDescent="0.45">
      <c r="A41" s="101" t="s">
        <v>196</v>
      </c>
      <c r="B41" s="86"/>
      <c r="C41" s="99"/>
      <c r="D41" s="92"/>
      <c r="E41" s="92"/>
      <c r="F41" s="92"/>
      <c r="G41" s="92"/>
      <c r="H41" s="92"/>
      <c r="I41" s="92"/>
      <c r="J41" s="92"/>
    </row>
    <row r="42" spans="1:14" ht="23.25" customHeight="1" x14ac:dyDescent="0.45">
      <c r="A42" s="101" t="s">
        <v>199</v>
      </c>
      <c r="B42" s="86"/>
      <c r="C42" s="99"/>
      <c r="D42" s="92">
        <v>-176653</v>
      </c>
      <c r="E42" s="92"/>
      <c r="F42" s="92">
        <v>0</v>
      </c>
      <c r="G42" s="92"/>
      <c r="H42" s="92">
        <v>-176653</v>
      </c>
      <c r="I42" s="92"/>
      <c r="J42" s="92">
        <v>0</v>
      </c>
      <c r="L42" s="113"/>
      <c r="N42" s="92"/>
    </row>
    <row r="43" spans="1:14" ht="23.25" customHeight="1" x14ac:dyDescent="0.45">
      <c r="A43" s="101" t="s">
        <v>201</v>
      </c>
      <c r="B43" s="86"/>
      <c r="C43" s="99"/>
      <c r="D43" s="92"/>
      <c r="E43" s="92"/>
      <c r="F43" s="92"/>
      <c r="G43" s="92"/>
      <c r="H43" s="92"/>
      <c r="I43" s="92"/>
      <c r="J43" s="92"/>
      <c r="L43" s="113"/>
      <c r="N43" s="92"/>
    </row>
    <row r="44" spans="1:14" ht="23.25" customHeight="1" x14ac:dyDescent="0.45">
      <c r="A44" s="101" t="s">
        <v>202</v>
      </c>
      <c r="B44" s="86"/>
      <c r="C44" s="99"/>
      <c r="D44" s="92">
        <v>8650</v>
      </c>
      <c r="E44" s="92"/>
      <c r="F44" s="92">
        <v>0</v>
      </c>
      <c r="G44" s="92"/>
      <c r="H44" s="92">
        <v>8333</v>
      </c>
      <c r="I44" s="92"/>
      <c r="J44" s="92">
        <v>0</v>
      </c>
      <c r="L44" s="113"/>
      <c r="N44" s="92"/>
    </row>
    <row r="45" spans="1:14" ht="23.25" customHeight="1" x14ac:dyDescent="0.45">
      <c r="A45" s="101" t="s">
        <v>195</v>
      </c>
      <c r="B45" s="86"/>
      <c r="C45" s="99"/>
      <c r="D45" s="92"/>
      <c r="E45" s="92"/>
      <c r="F45" s="92"/>
      <c r="G45" s="92"/>
      <c r="H45" s="92"/>
      <c r="I45" s="92"/>
      <c r="J45" s="92"/>
      <c r="L45" s="113"/>
      <c r="N45" s="92"/>
    </row>
    <row r="46" spans="1:14" ht="23.25" customHeight="1" x14ac:dyDescent="0.45">
      <c r="A46" s="101" t="s">
        <v>200</v>
      </c>
      <c r="B46" s="86"/>
      <c r="C46" s="99"/>
      <c r="D46" s="97">
        <v>33664</v>
      </c>
      <c r="E46" s="92"/>
      <c r="F46" s="97">
        <v>0</v>
      </c>
      <c r="G46" s="92"/>
      <c r="H46" s="97">
        <v>33664</v>
      </c>
      <c r="I46" s="92"/>
      <c r="J46" s="97">
        <v>0</v>
      </c>
      <c r="L46" s="113"/>
      <c r="N46" s="92"/>
    </row>
    <row r="47" spans="1:14" ht="23.25" customHeight="1" x14ac:dyDescent="0.45">
      <c r="A47" s="148" t="s">
        <v>197</v>
      </c>
      <c r="B47" s="86"/>
      <c r="C47" s="99"/>
      <c r="D47" s="92"/>
      <c r="E47" s="92"/>
      <c r="F47" s="92"/>
      <c r="G47" s="92"/>
      <c r="H47" s="92"/>
      <c r="I47" s="92"/>
      <c r="J47" s="92"/>
    </row>
    <row r="48" spans="1:14" ht="23.25" customHeight="1" x14ac:dyDescent="0.45">
      <c r="A48" s="148" t="s">
        <v>198</v>
      </c>
      <c r="B48" s="86"/>
      <c r="C48" s="99"/>
      <c r="D48" s="92">
        <f>SUM(D42:D47)</f>
        <v>-134339</v>
      </c>
      <c r="E48" s="92"/>
      <c r="F48" s="92">
        <f>SUM(F42:F47)</f>
        <v>0</v>
      </c>
      <c r="G48" s="92"/>
      <c r="H48" s="92">
        <f>SUM(H42:H47)</f>
        <v>-134656</v>
      </c>
      <c r="I48" s="92"/>
      <c r="J48" s="92">
        <f>SUM(J42:J47)</f>
        <v>0</v>
      </c>
    </row>
    <row r="49" spans="1:13" ht="23.25" customHeight="1" x14ac:dyDescent="0.45">
      <c r="A49" s="61" t="s">
        <v>94</v>
      </c>
      <c r="B49" s="86"/>
      <c r="C49" s="99"/>
      <c r="D49" s="94">
        <f>SUM(D38,D48)</f>
        <v>-134339</v>
      </c>
      <c r="E49" s="94"/>
      <c r="F49" s="94">
        <f>SUM(F38,F48)</f>
        <v>66151</v>
      </c>
      <c r="G49" s="98"/>
      <c r="H49" s="94">
        <f>SUM(H38,H48)</f>
        <v>-134656</v>
      </c>
      <c r="I49" s="98"/>
      <c r="J49" s="94">
        <f>SUM(J38,J48)</f>
        <v>66151</v>
      </c>
    </row>
    <row r="50" spans="1:13" ht="23.25" customHeight="1" thickBot="1" x14ac:dyDescent="0.5">
      <c r="A50" s="61" t="s">
        <v>95</v>
      </c>
      <c r="B50" s="86"/>
      <c r="C50" s="99"/>
      <c r="D50" s="96">
        <f>SUM(D29,D49)</f>
        <v>-37373</v>
      </c>
      <c r="E50" s="92"/>
      <c r="F50" s="96">
        <f>SUM(F29,F49)</f>
        <v>316608</v>
      </c>
      <c r="G50" s="94"/>
      <c r="H50" s="96">
        <f>SUM(H29,H49)</f>
        <v>94369</v>
      </c>
      <c r="I50" s="92"/>
      <c r="J50" s="96">
        <f>SUM(J29,J49)</f>
        <v>385894</v>
      </c>
    </row>
    <row r="51" spans="1:13" ht="23.25" customHeight="1" thickTop="1" x14ac:dyDescent="0.45">
      <c r="A51" s="61" t="s">
        <v>96</v>
      </c>
      <c r="B51" s="112"/>
      <c r="D51" s="94"/>
      <c r="E51" s="94"/>
      <c r="F51" s="94"/>
      <c r="G51" s="94"/>
      <c r="H51" s="94"/>
      <c r="I51" s="94"/>
      <c r="J51" s="94"/>
    </row>
    <row r="52" spans="1:13" ht="23.25" customHeight="1" x14ac:dyDescent="0.45">
      <c r="A52" s="101" t="s">
        <v>97</v>
      </c>
      <c r="B52" s="112"/>
      <c r="D52" s="92">
        <v>140809</v>
      </c>
      <c r="E52" s="92"/>
      <c r="F52" s="92">
        <v>280283</v>
      </c>
      <c r="G52" s="92"/>
      <c r="H52" s="92">
        <f>+H29</f>
        <v>229025</v>
      </c>
      <c r="I52" s="92"/>
      <c r="J52" s="92">
        <v>319743</v>
      </c>
      <c r="M52" s="92"/>
    </row>
    <row r="53" spans="1:13" ht="23.25" customHeight="1" x14ac:dyDescent="0.45">
      <c r="A53" s="101" t="s">
        <v>98</v>
      </c>
      <c r="B53" s="112"/>
      <c r="D53" s="92">
        <v>-43843</v>
      </c>
      <c r="E53" s="92"/>
      <c r="F53" s="92">
        <v>-29826</v>
      </c>
      <c r="G53" s="92"/>
      <c r="H53" s="92">
        <v>0</v>
      </c>
      <c r="I53" s="92"/>
      <c r="J53" s="92">
        <v>0</v>
      </c>
    </row>
    <row r="54" spans="1:13" ht="23.25" customHeight="1" thickBot="1" x14ac:dyDescent="0.5">
      <c r="A54" s="61" t="s">
        <v>85</v>
      </c>
      <c r="B54" s="112"/>
      <c r="D54" s="96">
        <f>+D29</f>
        <v>96966</v>
      </c>
      <c r="E54" s="94"/>
      <c r="F54" s="96">
        <f>F29</f>
        <v>250457</v>
      </c>
      <c r="G54" s="94"/>
      <c r="H54" s="96">
        <f>SUM(H52:H53)</f>
        <v>229025</v>
      </c>
      <c r="I54" s="94"/>
      <c r="J54" s="96">
        <f>J29</f>
        <v>319743</v>
      </c>
    </row>
    <row r="55" spans="1:13" ht="17.25" customHeight="1" thickTop="1" x14ac:dyDescent="0.45">
      <c r="B55" s="86"/>
      <c r="C55" s="99"/>
      <c r="D55" s="92"/>
      <c r="E55" s="92"/>
      <c r="F55" s="92"/>
      <c r="G55" s="92"/>
      <c r="H55" s="92"/>
      <c r="I55" s="92"/>
      <c r="J55" s="92"/>
    </row>
    <row r="56" spans="1:13" ht="23.25" customHeight="1" x14ac:dyDescent="0.45">
      <c r="A56" s="61" t="s">
        <v>99</v>
      </c>
      <c r="B56" s="112"/>
      <c r="D56" s="94"/>
      <c r="E56" s="94"/>
      <c r="F56" s="94"/>
      <c r="G56" s="94"/>
      <c r="H56" s="94"/>
      <c r="I56" s="94"/>
      <c r="J56" s="94"/>
    </row>
    <row r="57" spans="1:13" ht="23.25" customHeight="1" x14ac:dyDescent="0.45">
      <c r="A57" s="101" t="s">
        <v>97</v>
      </c>
      <c r="B57" s="112"/>
      <c r="D57" s="92">
        <v>6296</v>
      </c>
      <c r="E57" s="92"/>
      <c r="F57" s="92">
        <v>346434</v>
      </c>
      <c r="G57" s="92"/>
      <c r="H57" s="92">
        <f>H50</f>
        <v>94369</v>
      </c>
      <c r="I57" s="92"/>
      <c r="J57" s="92">
        <v>385894</v>
      </c>
      <c r="M57" s="92"/>
    </row>
    <row r="58" spans="1:13" ht="23.25" customHeight="1" x14ac:dyDescent="0.45">
      <c r="A58" s="101" t="s">
        <v>98</v>
      </c>
      <c r="B58" s="112"/>
      <c r="D58" s="92">
        <v>-43669</v>
      </c>
      <c r="E58" s="92"/>
      <c r="F58" s="92">
        <v>-29826</v>
      </c>
      <c r="G58" s="92"/>
      <c r="H58" s="92">
        <f>+H53</f>
        <v>0</v>
      </c>
      <c r="I58" s="92"/>
      <c r="J58" s="92">
        <v>0</v>
      </c>
    </row>
    <row r="59" spans="1:13" ht="23.25" customHeight="1" thickBot="1" x14ac:dyDescent="0.5">
      <c r="A59" s="61" t="s">
        <v>95</v>
      </c>
      <c r="B59" s="112"/>
      <c r="D59" s="96">
        <f>+D50</f>
        <v>-37373</v>
      </c>
      <c r="E59" s="94"/>
      <c r="F59" s="96">
        <f>+F50</f>
        <v>316608</v>
      </c>
      <c r="G59" s="94"/>
      <c r="H59" s="96">
        <f>+H50</f>
        <v>94369</v>
      </c>
      <c r="I59" s="94"/>
      <c r="J59" s="96">
        <f>+J50</f>
        <v>385894</v>
      </c>
    </row>
    <row r="60" spans="1:13" ht="17.25" customHeight="1" thickTop="1" x14ac:dyDescent="0.45">
      <c r="B60" s="112"/>
      <c r="D60" s="94"/>
      <c r="E60" s="94"/>
      <c r="F60" s="94"/>
      <c r="G60" s="94"/>
      <c r="H60" s="94"/>
      <c r="I60" s="94"/>
      <c r="J60" s="94"/>
    </row>
    <row r="61" spans="1:13" ht="23.25" customHeight="1" x14ac:dyDescent="0.45">
      <c r="A61" s="61" t="s">
        <v>100</v>
      </c>
      <c r="B61" s="112"/>
      <c r="D61" s="94"/>
      <c r="E61" s="94"/>
      <c r="F61" s="94"/>
      <c r="G61" s="94"/>
      <c r="H61" s="94"/>
      <c r="I61" s="94"/>
      <c r="J61" s="94"/>
    </row>
    <row r="62" spans="1:13" ht="25.5" customHeight="1" thickBot="1" x14ac:dyDescent="0.5">
      <c r="A62" s="101" t="s">
        <v>101</v>
      </c>
      <c r="B62" s="86">
        <v>24</v>
      </c>
      <c r="D62" s="102">
        <f>+D52/1590957</f>
        <v>8.8505848995290251E-2</v>
      </c>
      <c r="E62" s="98"/>
      <c r="F62" s="102">
        <v>0.18</v>
      </c>
      <c r="G62" s="103"/>
      <c r="H62" s="102">
        <f>+H52/1590957</f>
        <v>0.14395423634956822</v>
      </c>
      <c r="I62" s="98"/>
      <c r="J62" s="102">
        <v>0.2</v>
      </c>
    </row>
    <row r="63" spans="1:13" ht="23.25" customHeight="1" thickTop="1" x14ac:dyDescent="0.45">
      <c r="F63" s="104"/>
      <c r="G63" s="104">
        <f>G54/1600000</f>
        <v>0</v>
      </c>
      <c r="H63" s="104"/>
      <c r="I63" s="104"/>
      <c r="J63" s="104"/>
    </row>
    <row r="64" spans="1:13" x14ac:dyDescent="0.45">
      <c r="J64" s="107"/>
    </row>
    <row r="66" spans="8:10" x14ac:dyDescent="0.45">
      <c r="H66" s="107"/>
      <c r="J66" s="107"/>
    </row>
  </sheetData>
  <mergeCells count="4">
    <mergeCell ref="D3:F3"/>
    <mergeCell ref="H3:J3"/>
    <mergeCell ref="D5:F5"/>
    <mergeCell ref="H5:J5"/>
  </mergeCells>
  <pageMargins left="0.7" right="0.54" top="0.67" bottom="0.52" header="0.3" footer="0.3"/>
  <pageSetup paperSize="9" scale="80" firstPageNumber="6" fitToHeight="2" orientation="portrait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  <rowBreaks count="1" manualBreakCount="1">
    <brk id="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9"/>
  <sheetViews>
    <sheetView view="pageBreakPreview" topLeftCell="A13" zoomScale="85" zoomScaleNormal="85" zoomScaleSheetLayoutView="85" zoomScalePageLayoutView="70" workbookViewId="0">
      <selection activeCell="K28" sqref="K28"/>
    </sheetView>
  </sheetViews>
  <sheetFormatPr defaultColWidth="8.125" defaultRowHeight="21" x14ac:dyDescent="0.45"/>
  <cols>
    <col min="1" max="1" width="41.625" style="101" customWidth="1"/>
    <col min="2" max="2" width="7.375" style="88" customWidth="1"/>
    <col min="3" max="3" width="1.125" style="91" customWidth="1"/>
    <col min="4" max="4" width="12.375" style="91" customWidth="1"/>
    <col min="5" max="5" width="1.125" style="91" customWidth="1"/>
    <col min="6" max="6" width="11.125" style="91" customWidth="1"/>
    <col min="7" max="7" width="1.125" style="91" customWidth="1"/>
    <col min="8" max="8" width="12.125" style="91" customWidth="1"/>
    <col min="9" max="9" width="1.125" style="91" customWidth="1"/>
    <col min="10" max="10" width="15.75" style="91" customWidth="1"/>
    <col min="11" max="11" width="1.125" style="91" customWidth="1"/>
    <col min="12" max="12" width="12.125" style="91" customWidth="1"/>
    <col min="13" max="13" width="1.125" style="91" customWidth="1"/>
    <col min="14" max="14" width="12.125" style="91" customWidth="1"/>
    <col min="15" max="15" width="1.75" style="91" customWidth="1"/>
    <col min="16" max="16" width="12.375" style="91" bestFit="1" customWidth="1"/>
    <col min="17" max="17" width="1.125" style="91" customWidth="1"/>
    <col min="18" max="18" width="19.875" style="91" customWidth="1"/>
    <col min="19" max="19" width="1.75" style="91" customWidth="1"/>
    <col min="20" max="20" width="12.125" style="91" customWidth="1"/>
    <col min="21" max="21" width="1.125" style="91" customWidth="1"/>
    <col min="22" max="22" width="15" style="91" customWidth="1"/>
    <col min="23" max="23" width="1.125" style="91" customWidth="1"/>
    <col min="24" max="24" width="13.375" style="91" bestFit="1" customWidth="1"/>
    <col min="25" max="25" width="1.125" style="91" customWidth="1"/>
    <col min="26" max="26" width="13.125" style="91" customWidth="1"/>
    <col min="27" max="27" width="1.125" style="91" customWidth="1"/>
    <col min="28" max="28" width="13.75" style="91" customWidth="1"/>
    <col min="29" max="29" width="8.75" style="91" bestFit="1" customWidth="1"/>
    <col min="30" max="30" width="11.125" style="113" bestFit="1" customWidth="1"/>
    <col min="31" max="31" width="8.125" style="113" bestFit="1" customWidth="1"/>
    <col min="32" max="16384" width="8.125" style="91"/>
  </cols>
  <sheetData>
    <row r="1" spans="1:53" s="74" customFormat="1" x14ac:dyDescent="0.45">
      <c r="A1" s="61" t="s">
        <v>0</v>
      </c>
      <c r="B1" s="88"/>
      <c r="N1" s="142"/>
      <c r="AB1" s="75"/>
      <c r="AD1" s="108"/>
      <c r="AE1" s="108"/>
      <c r="BA1" s="61" t="s">
        <v>0</v>
      </c>
    </row>
    <row r="2" spans="1:53" s="74" customFormat="1" x14ac:dyDescent="0.45">
      <c r="A2" s="61" t="s">
        <v>124</v>
      </c>
      <c r="B2" s="88"/>
      <c r="AB2" s="75"/>
      <c r="AD2" s="108"/>
      <c r="AE2" s="108"/>
    </row>
    <row r="3" spans="1:53" s="74" customFormat="1" x14ac:dyDescent="0.45">
      <c r="A3" s="98" t="s">
        <v>217</v>
      </c>
      <c r="B3" s="88"/>
      <c r="AB3" s="75"/>
      <c r="AD3" s="108"/>
      <c r="AE3" s="108"/>
    </row>
    <row r="4" spans="1:53" s="74" customFormat="1" x14ac:dyDescent="0.45">
      <c r="A4" s="98"/>
      <c r="B4" s="88"/>
      <c r="AB4" s="109" t="s">
        <v>222</v>
      </c>
      <c r="AD4" s="108"/>
      <c r="AE4" s="108"/>
    </row>
    <row r="5" spans="1:53" s="74" customFormat="1" x14ac:dyDescent="0.45">
      <c r="B5" s="88"/>
      <c r="D5" s="174" t="s">
        <v>2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D5" s="108"/>
      <c r="AE5" s="108"/>
    </row>
    <row r="6" spans="1:53" s="74" customFormat="1" x14ac:dyDescent="0.45">
      <c r="B6" s="88"/>
      <c r="D6" s="175" t="s">
        <v>156</v>
      </c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10"/>
      <c r="Z6" s="110"/>
      <c r="AA6" s="110"/>
      <c r="AB6" s="110"/>
      <c r="AD6" s="108"/>
      <c r="AE6" s="108"/>
    </row>
    <row r="7" spans="1:53" s="74" customFormat="1" ht="21.75" customHeight="1" x14ac:dyDescent="0.45">
      <c r="A7" s="60"/>
      <c r="B7" s="88"/>
      <c r="D7" s="111"/>
      <c r="E7" s="111"/>
      <c r="F7" s="111"/>
      <c r="G7" s="111"/>
      <c r="H7" s="111"/>
      <c r="I7" s="111"/>
      <c r="J7" s="111"/>
      <c r="K7" s="111"/>
      <c r="L7" s="175" t="s">
        <v>55</v>
      </c>
      <c r="M7" s="175"/>
      <c r="N7" s="175"/>
      <c r="O7" s="175"/>
      <c r="P7" s="175"/>
      <c r="Q7" s="111"/>
      <c r="R7" s="175" t="s">
        <v>59</v>
      </c>
      <c r="S7" s="175"/>
      <c r="T7" s="175"/>
      <c r="U7" s="175"/>
      <c r="V7" s="175"/>
      <c r="W7" s="111"/>
      <c r="X7" s="111"/>
      <c r="AD7" s="108"/>
      <c r="AE7" s="108"/>
    </row>
    <row r="8" spans="1:53" ht="21.75" customHeight="1" x14ac:dyDescent="0.45">
      <c r="B8" s="99"/>
      <c r="C8" s="99"/>
      <c r="D8" s="112"/>
      <c r="H8" s="112"/>
      <c r="I8" s="112"/>
      <c r="J8" s="112" t="s">
        <v>104</v>
      </c>
      <c r="K8" s="112"/>
      <c r="L8" s="175" t="s">
        <v>128</v>
      </c>
      <c r="M8" s="175"/>
      <c r="N8" s="175"/>
      <c r="O8" s="110"/>
      <c r="P8" s="111"/>
      <c r="R8" s="112" t="s">
        <v>203</v>
      </c>
      <c r="T8" s="112"/>
      <c r="U8" s="112"/>
      <c r="V8" s="112" t="s">
        <v>116</v>
      </c>
      <c r="W8" s="112"/>
      <c r="X8" s="112" t="s">
        <v>106</v>
      </c>
      <c r="Y8" s="112"/>
      <c r="Z8" s="112" t="s">
        <v>107</v>
      </c>
      <c r="AA8" s="112"/>
      <c r="AB8" s="112"/>
    </row>
    <row r="9" spans="1:53" ht="21.75" customHeight="1" x14ac:dyDescent="0.45">
      <c r="B9" s="99"/>
      <c r="C9" s="99"/>
      <c r="D9" s="112" t="s">
        <v>108</v>
      </c>
      <c r="H9" s="112" t="s">
        <v>109</v>
      </c>
      <c r="I9" s="112"/>
      <c r="J9" s="112" t="s">
        <v>110</v>
      </c>
      <c r="K9" s="112"/>
      <c r="L9" s="112" t="s">
        <v>111</v>
      </c>
      <c r="M9" s="112"/>
      <c r="N9" s="112" t="s">
        <v>129</v>
      </c>
      <c r="O9" s="112"/>
      <c r="P9" s="112" t="s">
        <v>112</v>
      </c>
      <c r="R9" s="112" t="s">
        <v>204</v>
      </c>
      <c r="T9" s="114" t="s">
        <v>206</v>
      </c>
      <c r="U9" s="112"/>
      <c r="V9" s="112" t="s">
        <v>105</v>
      </c>
      <c r="W9" s="112"/>
      <c r="X9" s="112" t="s">
        <v>114</v>
      </c>
      <c r="Y9" s="112"/>
      <c r="Z9" s="112" t="s">
        <v>115</v>
      </c>
      <c r="AA9" s="112"/>
      <c r="AB9" s="112" t="s">
        <v>116</v>
      </c>
    </row>
    <row r="10" spans="1:53" ht="21.75" customHeight="1" x14ac:dyDescent="0.45">
      <c r="B10" s="115" t="s">
        <v>4</v>
      </c>
      <c r="C10" s="99"/>
      <c r="D10" s="116" t="s">
        <v>117</v>
      </c>
      <c r="F10" s="116" t="s">
        <v>127</v>
      </c>
      <c r="G10" s="112"/>
      <c r="H10" s="116" t="s">
        <v>118</v>
      </c>
      <c r="I10" s="112"/>
      <c r="J10" s="116" t="s">
        <v>119</v>
      </c>
      <c r="K10" s="112"/>
      <c r="L10" s="116" t="s">
        <v>120</v>
      </c>
      <c r="M10" s="112"/>
      <c r="N10" s="116" t="s">
        <v>130</v>
      </c>
      <c r="O10" s="112"/>
      <c r="P10" s="116" t="s">
        <v>121</v>
      </c>
      <c r="R10" s="116" t="s">
        <v>205</v>
      </c>
      <c r="T10" s="116" t="s">
        <v>207</v>
      </c>
      <c r="U10" s="112"/>
      <c r="V10" s="116" t="s">
        <v>113</v>
      </c>
      <c r="W10" s="112"/>
      <c r="X10" s="116" t="s">
        <v>122</v>
      </c>
      <c r="Y10" s="112"/>
      <c r="Z10" s="116" t="s">
        <v>123</v>
      </c>
      <c r="AA10" s="112"/>
      <c r="AB10" s="116" t="s">
        <v>47</v>
      </c>
    </row>
    <row r="11" spans="1:53" ht="18" customHeight="1" x14ac:dyDescent="0.45">
      <c r="B11" s="91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</row>
    <row r="12" spans="1:53" ht="24" customHeight="1" x14ac:dyDescent="0.45">
      <c r="A12" s="60" t="s">
        <v>126</v>
      </c>
      <c r="B12" s="60"/>
      <c r="C12" s="88"/>
      <c r="D12" s="117">
        <v>1600000000</v>
      </c>
      <c r="E12" s="118"/>
      <c r="F12" s="117">
        <v>-4767321</v>
      </c>
      <c r="G12" s="117"/>
      <c r="H12" s="117">
        <v>23744</v>
      </c>
      <c r="I12" s="117"/>
      <c r="J12" s="117">
        <v>-6869861</v>
      </c>
      <c r="K12" s="117"/>
      <c r="L12" s="117">
        <v>160000000</v>
      </c>
      <c r="M12" s="118"/>
      <c r="N12" s="117">
        <v>4767321</v>
      </c>
      <c r="O12" s="117"/>
      <c r="P12" s="117">
        <v>3340740550</v>
      </c>
      <c r="Q12" s="117"/>
      <c r="R12" s="117">
        <v>0</v>
      </c>
      <c r="S12" s="117"/>
      <c r="T12" s="117">
        <v>405931990</v>
      </c>
      <c r="U12" s="117"/>
      <c r="V12" s="117">
        <v>405931990</v>
      </c>
      <c r="W12" s="117"/>
      <c r="X12" s="117">
        <v>5499826423</v>
      </c>
      <c r="Y12" s="117"/>
      <c r="Z12" s="117">
        <v>564844242</v>
      </c>
      <c r="AA12" s="117"/>
      <c r="AB12" s="117">
        <v>6064670665</v>
      </c>
      <c r="AC12" s="119"/>
    </row>
    <row r="13" spans="1:53" ht="24" customHeight="1" x14ac:dyDescent="0.45">
      <c r="A13" s="60" t="s">
        <v>130</v>
      </c>
      <c r="B13" s="60"/>
      <c r="C13" s="88"/>
      <c r="D13" s="117">
        <v>0</v>
      </c>
      <c r="E13" s="118"/>
      <c r="F13" s="119">
        <v>-18132295</v>
      </c>
      <c r="G13" s="117"/>
      <c r="H13" s="117">
        <v>0</v>
      </c>
      <c r="I13" s="117"/>
      <c r="J13" s="117">
        <v>0</v>
      </c>
      <c r="K13" s="117"/>
      <c r="L13" s="117">
        <v>0</v>
      </c>
      <c r="M13" s="118"/>
      <c r="N13" s="117">
        <v>0</v>
      </c>
      <c r="O13" s="117"/>
      <c r="P13" s="117">
        <v>0</v>
      </c>
      <c r="Q13" s="117"/>
      <c r="R13" s="117">
        <v>0</v>
      </c>
      <c r="S13" s="117"/>
      <c r="T13" s="117">
        <v>0</v>
      </c>
      <c r="U13" s="117"/>
      <c r="V13" s="117">
        <v>0</v>
      </c>
      <c r="W13" s="117"/>
      <c r="X13" s="117">
        <v>-18132295</v>
      </c>
      <c r="Y13" s="117"/>
      <c r="Z13" s="117">
        <v>0</v>
      </c>
      <c r="AA13" s="117"/>
      <c r="AB13" s="117">
        <v>-18132295</v>
      </c>
      <c r="AC13" s="119"/>
    </row>
    <row r="14" spans="1:53" ht="24" customHeight="1" x14ac:dyDescent="0.45">
      <c r="A14" s="60" t="s">
        <v>169</v>
      </c>
      <c r="B14" s="86">
        <v>34</v>
      </c>
      <c r="C14" s="88"/>
      <c r="D14" s="117">
        <v>0</v>
      </c>
      <c r="E14" s="118"/>
      <c r="F14" s="119">
        <v>0</v>
      </c>
      <c r="G14" s="117"/>
      <c r="H14" s="117">
        <v>0</v>
      </c>
      <c r="I14" s="117"/>
      <c r="J14" s="117">
        <v>0</v>
      </c>
      <c r="K14" s="117"/>
      <c r="L14" s="117">
        <v>0</v>
      </c>
      <c r="M14" s="118"/>
      <c r="N14" s="117">
        <v>0</v>
      </c>
      <c r="O14" s="117"/>
      <c r="P14" s="117">
        <v>-206973073</v>
      </c>
      <c r="Q14" s="117"/>
      <c r="R14" s="117">
        <v>0</v>
      </c>
      <c r="S14" s="117"/>
      <c r="T14" s="117">
        <v>0</v>
      </c>
      <c r="U14" s="117"/>
      <c r="V14" s="117">
        <v>0</v>
      </c>
      <c r="W14" s="117"/>
      <c r="X14" s="117">
        <v>-206973073</v>
      </c>
      <c r="Y14" s="117"/>
      <c r="Z14" s="117">
        <v>0</v>
      </c>
      <c r="AA14" s="117"/>
      <c r="AB14" s="117">
        <v>-206973073</v>
      </c>
      <c r="AC14" s="119"/>
    </row>
    <row r="15" spans="1:53" ht="24" customHeight="1" x14ac:dyDescent="0.45">
      <c r="A15" s="60" t="s">
        <v>171</v>
      </c>
      <c r="B15" s="60"/>
      <c r="C15" s="88"/>
      <c r="D15" s="117"/>
      <c r="E15" s="118"/>
      <c r="F15" s="119"/>
      <c r="G15" s="117"/>
      <c r="H15" s="117"/>
      <c r="I15" s="117"/>
      <c r="J15" s="117"/>
      <c r="K15" s="117"/>
      <c r="L15" s="117"/>
      <c r="M15" s="118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9"/>
    </row>
    <row r="16" spans="1:53" ht="24" customHeight="1" x14ac:dyDescent="0.45">
      <c r="A16" s="60" t="s">
        <v>172</v>
      </c>
      <c r="B16" s="60"/>
      <c r="C16" s="88"/>
      <c r="D16" s="117">
        <v>0</v>
      </c>
      <c r="E16" s="118"/>
      <c r="F16" s="119">
        <v>0</v>
      </c>
      <c r="G16" s="117"/>
      <c r="H16" s="117">
        <v>0</v>
      </c>
      <c r="I16" s="117"/>
      <c r="J16" s="117">
        <v>0</v>
      </c>
      <c r="K16" s="117"/>
      <c r="L16" s="117">
        <v>0</v>
      </c>
      <c r="M16" s="118"/>
      <c r="N16" s="117">
        <v>0</v>
      </c>
      <c r="O16" s="117"/>
      <c r="P16" s="117">
        <v>0</v>
      </c>
      <c r="Q16" s="117"/>
      <c r="R16" s="117">
        <v>0</v>
      </c>
      <c r="S16" s="117"/>
      <c r="T16" s="117">
        <v>0</v>
      </c>
      <c r="U16" s="117"/>
      <c r="V16" s="117">
        <v>0</v>
      </c>
      <c r="W16" s="117"/>
      <c r="X16" s="117">
        <v>0</v>
      </c>
      <c r="Y16" s="117"/>
      <c r="Z16" s="117">
        <v>81053800</v>
      </c>
      <c r="AA16" s="117"/>
      <c r="AB16" s="117">
        <v>81053800</v>
      </c>
      <c r="AC16" s="119"/>
    </row>
    <row r="17" spans="1:29" ht="24" customHeight="1" x14ac:dyDescent="0.45">
      <c r="A17" s="60" t="s">
        <v>226</v>
      </c>
      <c r="B17" s="60"/>
      <c r="C17" s="88"/>
      <c r="D17" s="117">
        <v>0</v>
      </c>
      <c r="E17" s="118">
        <v>0</v>
      </c>
      <c r="F17" s="119">
        <v>0</v>
      </c>
      <c r="G17" s="117"/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8">
        <v>0</v>
      </c>
      <c r="N17" s="117">
        <v>0</v>
      </c>
      <c r="O17" s="117"/>
      <c r="P17" s="117">
        <v>294166450</v>
      </c>
      <c r="Q17" s="117">
        <v>0</v>
      </c>
      <c r="R17" s="117">
        <v>0</v>
      </c>
      <c r="S17" s="117"/>
      <c r="T17" s="117">
        <v>72164544</v>
      </c>
      <c r="U17" s="117">
        <v>0</v>
      </c>
      <c r="V17" s="117">
        <v>72164544</v>
      </c>
      <c r="W17" s="117"/>
      <c r="X17" s="117">
        <v>366330994</v>
      </c>
      <c r="Y17" s="117">
        <v>0</v>
      </c>
      <c r="Z17" s="117">
        <v>-46903674</v>
      </c>
      <c r="AA17" s="117">
        <v>0</v>
      </c>
      <c r="AB17" s="117">
        <v>319427320</v>
      </c>
      <c r="AC17" s="119"/>
    </row>
    <row r="18" spans="1:29" ht="24" customHeight="1" x14ac:dyDescent="0.45">
      <c r="A18" s="60" t="s">
        <v>162</v>
      </c>
      <c r="B18" s="60"/>
      <c r="C18" s="88"/>
      <c r="D18" s="120">
        <v>0</v>
      </c>
      <c r="E18" s="119"/>
      <c r="F18" s="119">
        <v>0</v>
      </c>
      <c r="G18" s="119"/>
      <c r="H18" s="120">
        <v>0</v>
      </c>
      <c r="I18" s="119"/>
      <c r="J18" s="120">
        <v>0</v>
      </c>
      <c r="K18" s="119"/>
      <c r="L18" s="120">
        <v>0</v>
      </c>
      <c r="M18" s="119"/>
      <c r="N18" s="117">
        <v>18132295</v>
      </c>
      <c r="O18" s="120"/>
      <c r="P18" s="121">
        <v>-18132295</v>
      </c>
      <c r="Q18" s="119"/>
      <c r="R18" s="119">
        <v>0</v>
      </c>
      <c r="S18" s="119"/>
      <c r="T18" s="121">
        <v>0</v>
      </c>
      <c r="U18" s="119"/>
      <c r="V18" s="117">
        <v>0</v>
      </c>
      <c r="W18" s="119"/>
      <c r="X18" s="117">
        <v>0</v>
      </c>
      <c r="Y18" s="119"/>
      <c r="Z18" s="121">
        <v>0</v>
      </c>
      <c r="AA18" s="119"/>
      <c r="AB18" s="117">
        <v>0</v>
      </c>
    </row>
    <row r="19" spans="1:29" s="127" customFormat="1" ht="21.75" customHeight="1" thickBot="1" x14ac:dyDescent="0.5">
      <c r="A19" s="122" t="s">
        <v>219</v>
      </c>
      <c r="B19" s="123"/>
      <c r="C19" s="124"/>
      <c r="D19" s="125">
        <v>1600000000</v>
      </c>
      <c r="E19" s="126"/>
      <c r="F19" s="125">
        <v>-22899616</v>
      </c>
      <c r="G19" s="126"/>
      <c r="H19" s="125">
        <v>23744</v>
      </c>
      <c r="I19" s="126"/>
      <c r="J19" s="125">
        <v>-6869861</v>
      </c>
      <c r="K19" s="126"/>
      <c r="L19" s="125">
        <v>160000000</v>
      </c>
      <c r="M19" s="126"/>
      <c r="N19" s="125">
        <v>22899616</v>
      </c>
      <c r="O19" s="126"/>
      <c r="P19" s="125">
        <v>3409801632</v>
      </c>
      <c r="Q19" s="126"/>
      <c r="R19" s="125">
        <v>0</v>
      </c>
      <c r="S19" s="126"/>
      <c r="T19" s="125">
        <v>478096534</v>
      </c>
      <c r="U19" s="126"/>
      <c r="V19" s="125">
        <v>478096534</v>
      </c>
      <c r="W19" s="126"/>
      <c r="X19" s="125">
        <v>5641052049</v>
      </c>
      <c r="Y19" s="126"/>
      <c r="Z19" s="125">
        <v>598994368</v>
      </c>
      <c r="AA19" s="126"/>
      <c r="AB19" s="125">
        <v>6240046417</v>
      </c>
    </row>
    <row r="20" spans="1:29" ht="24" customHeight="1" thickTop="1" x14ac:dyDescent="0.45">
      <c r="Z20" s="119"/>
      <c r="AB20" s="119"/>
    </row>
    <row r="21" spans="1:29" ht="24" customHeight="1" x14ac:dyDescent="0.45">
      <c r="A21" s="60" t="s">
        <v>242</v>
      </c>
      <c r="B21" s="60"/>
      <c r="C21" s="88"/>
      <c r="D21" s="117">
        <v>1600000000</v>
      </c>
      <c r="E21" s="118"/>
      <c r="F21" s="117">
        <v>-22899616</v>
      </c>
      <c r="G21" s="117"/>
      <c r="H21" s="117">
        <v>23744</v>
      </c>
      <c r="I21" s="117"/>
      <c r="J21" s="117">
        <v>-6869861</v>
      </c>
      <c r="K21" s="117"/>
      <c r="L21" s="117">
        <v>160000000</v>
      </c>
      <c r="M21" s="118"/>
      <c r="N21" s="117">
        <v>22899616</v>
      </c>
      <c r="O21" s="117"/>
      <c r="P21" s="117">
        <v>3409801632</v>
      </c>
      <c r="Q21" s="117"/>
      <c r="R21" s="117">
        <v>0</v>
      </c>
      <c r="S21" s="117"/>
      <c r="T21" s="117">
        <v>478096534</v>
      </c>
      <c r="U21" s="117"/>
      <c r="V21" s="117">
        <v>478096534</v>
      </c>
      <c r="W21" s="117"/>
      <c r="X21" s="117">
        <v>5641052049</v>
      </c>
      <c r="Y21" s="117"/>
      <c r="Z21" s="117">
        <v>598994368</v>
      </c>
      <c r="AA21" s="117"/>
      <c r="AB21" s="117">
        <v>6240046417</v>
      </c>
      <c r="AC21" s="119"/>
    </row>
    <row r="22" spans="1:29" ht="24" customHeight="1" x14ac:dyDescent="0.45">
      <c r="A22" s="60" t="s">
        <v>243</v>
      </c>
      <c r="B22" s="86">
        <v>4</v>
      </c>
      <c r="C22" s="88"/>
      <c r="D22" s="117">
        <v>0</v>
      </c>
      <c r="E22" s="118"/>
      <c r="F22" s="117">
        <v>0</v>
      </c>
      <c r="G22" s="117"/>
      <c r="H22" s="117">
        <v>0</v>
      </c>
      <c r="I22" s="117"/>
      <c r="J22" s="117">
        <v>0</v>
      </c>
      <c r="K22" s="117"/>
      <c r="L22" s="117">
        <v>0</v>
      </c>
      <c r="M22" s="118"/>
      <c r="N22" s="117">
        <v>0</v>
      </c>
      <c r="O22" s="117"/>
      <c r="P22" s="117">
        <v>-7483614</v>
      </c>
      <c r="Q22" s="117"/>
      <c r="R22" s="117">
        <v>0</v>
      </c>
      <c r="S22" s="117"/>
      <c r="T22" s="117">
        <v>0</v>
      </c>
      <c r="U22" s="117"/>
      <c r="V22" s="117">
        <v>0</v>
      </c>
      <c r="W22" s="117"/>
      <c r="X22" s="117">
        <v>-7483614</v>
      </c>
      <c r="Y22" s="117"/>
      <c r="Z22" s="117">
        <v>0</v>
      </c>
      <c r="AA22" s="117"/>
      <c r="AB22" s="117">
        <v>-7483614</v>
      </c>
      <c r="AC22" s="119"/>
    </row>
    <row r="23" spans="1:29" ht="24" customHeight="1" x14ac:dyDescent="0.45">
      <c r="A23" s="60" t="s">
        <v>244</v>
      </c>
      <c r="B23" s="60"/>
      <c r="C23" s="88"/>
      <c r="D23" s="153">
        <v>1600000000</v>
      </c>
      <c r="E23" s="118"/>
      <c r="F23" s="153">
        <v>-22899616</v>
      </c>
      <c r="G23" s="117"/>
      <c r="H23" s="153">
        <v>23744</v>
      </c>
      <c r="I23" s="117"/>
      <c r="J23" s="153">
        <v>-6869861</v>
      </c>
      <c r="K23" s="117"/>
      <c r="L23" s="153">
        <v>160000000</v>
      </c>
      <c r="M23" s="118"/>
      <c r="N23" s="153">
        <v>22899616</v>
      </c>
      <c r="O23" s="117"/>
      <c r="P23" s="153">
        <v>3402318018</v>
      </c>
      <c r="Q23" s="117"/>
      <c r="R23" s="153">
        <v>0</v>
      </c>
      <c r="S23" s="117"/>
      <c r="T23" s="153">
        <v>478096534</v>
      </c>
      <c r="U23" s="117"/>
      <c r="V23" s="153">
        <v>478096534</v>
      </c>
      <c r="W23" s="117"/>
      <c r="X23" s="153">
        <v>5633568435</v>
      </c>
      <c r="Y23" s="117"/>
      <c r="Z23" s="153">
        <v>598994368</v>
      </c>
      <c r="AA23" s="117"/>
      <c r="AB23" s="153">
        <v>6232562803</v>
      </c>
      <c r="AC23" s="119"/>
    </row>
    <row r="24" spans="1:29" ht="24" customHeight="1" x14ac:dyDescent="0.45">
      <c r="A24" s="60" t="s">
        <v>169</v>
      </c>
      <c r="B24" s="86">
        <v>34</v>
      </c>
      <c r="C24" s="88"/>
      <c r="D24" s="117">
        <v>0</v>
      </c>
      <c r="E24" s="118"/>
      <c r="F24" s="117">
        <v>0</v>
      </c>
      <c r="G24" s="117"/>
      <c r="H24" s="117">
        <v>0</v>
      </c>
      <c r="I24" s="117"/>
      <c r="J24" s="117">
        <v>0</v>
      </c>
      <c r="K24" s="117"/>
      <c r="L24" s="117">
        <v>0</v>
      </c>
      <c r="M24" s="118"/>
      <c r="N24" s="117">
        <v>0</v>
      </c>
      <c r="O24" s="117"/>
      <c r="P24" s="117">
        <v>-127273859</v>
      </c>
      <c r="Q24" s="117"/>
      <c r="R24" s="117">
        <v>0</v>
      </c>
      <c r="S24" s="117"/>
      <c r="T24" s="117">
        <v>0</v>
      </c>
      <c r="U24" s="117"/>
      <c r="V24" s="117">
        <v>0</v>
      </c>
      <c r="W24" s="117"/>
      <c r="X24" s="117">
        <v>-127273859</v>
      </c>
      <c r="Y24" s="117"/>
      <c r="Z24" s="117">
        <v>0</v>
      </c>
      <c r="AA24" s="117"/>
      <c r="AB24" s="117">
        <v>-127273859</v>
      </c>
      <c r="AC24" s="119"/>
    </row>
    <row r="25" spans="1:29" ht="24" customHeight="1" x14ac:dyDescent="0.45">
      <c r="A25" s="60" t="s">
        <v>171</v>
      </c>
      <c r="B25" s="60"/>
      <c r="C25" s="88"/>
      <c r="D25" s="117"/>
      <c r="E25" s="118"/>
      <c r="F25" s="117"/>
      <c r="G25" s="117"/>
      <c r="H25" s="117"/>
      <c r="I25" s="117"/>
      <c r="J25" s="117"/>
      <c r="K25" s="117"/>
      <c r="L25" s="117"/>
      <c r="M25" s="118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9"/>
    </row>
    <row r="26" spans="1:29" ht="24" customHeight="1" x14ac:dyDescent="0.45">
      <c r="A26" s="60" t="s">
        <v>172</v>
      </c>
      <c r="B26" s="60"/>
      <c r="C26" s="88"/>
      <c r="D26" s="117">
        <v>0</v>
      </c>
      <c r="E26" s="118"/>
      <c r="F26" s="117">
        <v>0</v>
      </c>
      <c r="G26" s="117"/>
      <c r="H26" s="117">
        <v>0</v>
      </c>
      <c r="I26" s="117"/>
      <c r="J26" s="117">
        <v>0</v>
      </c>
      <c r="K26" s="117"/>
      <c r="L26" s="117">
        <v>0</v>
      </c>
      <c r="M26" s="118"/>
      <c r="N26" s="117">
        <v>0</v>
      </c>
      <c r="O26" s="117"/>
      <c r="P26" s="117">
        <v>0</v>
      </c>
      <c r="Q26" s="117"/>
      <c r="R26" s="117">
        <v>0</v>
      </c>
      <c r="S26" s="117"/>
      <c r="T26" s="117">
        <v>0</v>
      </c>
      <c r="U26" s="117"/>
      <c r="V26" s="117">
        <v>0</v>
      </c>
      <c r="W26" s="117"/>
      <c r="X26" s="117">
        <v>0</v>
      </c>
      <c r="Y26" s="117"/>
      <c r="Z26" s="117">
        <v>26670550</v>
      </c>
      <c r="AA26" s="117"/>
      <c r="AB26" s="117">
        <v>26670550</v>
      </c>
      <c r="AC26" s="119"/>
    </row>
    <row r="27" spans="1:29" ht="24" customHeight="1" x14ac:dyDescent="0.45">
      <c r="A27" s="60" t="s">
        <v>245</v>
      </c>
      <c r="B27" s="60"/>
      <c r="C27" s="88"/>
      <c r="D27" s="117">
        <v>0</v>
      </c>
      <c r="E27" s="118"/>
      <c r="F27" s="117">
        <v>0</v>
      </c>
      <c r="G27" s="117"/>
      <c r="H27" s="117">
        <v>0</v>
      </c>
      <c r="I27" s="117"/>
      <c r="J27" s="117">
        <v>0</v>
      </c>
      <c r="K27" s="117"/>
      <c r="L27" s="117">
        <v>0</v>
      </c>
      <c r="M27" s="118"/>
      <c r="N27" s="117">
        <v>0</v>
      </c>
      <c r="O27" s="117"/>
      <c r="P27" s="117">
        <v>7080447</v>
      </c>
      <c r="Q27" s="117"/>
      <c r="R27" s="117">
        <v>-7080447</v>
      </c>
      <c r="S27" s="117"/>
      <c r="T27" s="117">
        <v>0</v>
      </c>
      <c r="U27" s="117"/>
      <c r="V27" s="117">
        <v>-7080447</v>
      </c>
      <c r="W27" s="117"/>
      <c r="X27" s="117">
        <v>0</v>
      </c>
      <c r="Y27" s="117"/>
      <c r="Z27" s="117">
        <v>0</v>
      </c>
      <c r="AA27" s="117"/>
      <c r="AB27" s="117">
        <v>0</v>
      </c>
      <c r="AC27" s="119"/>
    </row>
    <row r="28" spans="1:29" ht="24" customHeight="1" x14ac:dyDescent="0.45">
      <c r="A28" s="60" t="s">
        <v>226</v>
      </c>
      <c r="B28" s="60"/>
      <c r="C28" s="88"/>
      <c r="D28" s="117"/>
      <c r="E28" s="118"/>
      <c r="F28" s="117"/>
      <c r="G28" s="117"/>
      <c r="H28" s="117"/>
      <c r="I28" s="117"/>
      <c r="J28" s="117"/>
      <c r="K28" s="117"/>
      <c r="L28" s="117"/>
      <c r="M28" s="118"/>
      <c r="N28" s="117"/>
      <c r="O28" s="117"/>
      <c r="P28" s="117">
        <v>239823297</v>
      </c>
      <c r="Q28" s="117"/>
      <c r="R28" s="117">
        <v>7080447</v>
      </c>
      <c r="S28" s="117"/>
      <c r="T28" s="117">
        <v>-156356516</v>
      </c>
      <c r="U28" s="117"/>
      <c r="V28" s="117">
        <v>-149276069</v>
      </c>
      <c r="W28" s="117"/>
      <c r="X28" s="117">
        <v>90547228</v>
      </c>
      <c r="Y28" s="117"/>
      <c r="Z28" s="117">
        <v>-55861413</v>
      </c>
      <c r="AA28" s="117"/>
      <c r="AB28" s="117">
        <v>34685815</v>
      </c>
      <c r="AC28" s="119"/>
    </row>
    <row r="29" spans="1:29" s="127" customFormat="1" ht="21.75" customHeight="1" thickBot="1" x14ac:dyDescent="0.5">
      <c r="A29" s="122" t="s">
        <v>218</v>
      </c>
      <c r="B29" s="123"/>
      <c r="C29" s="124"/>
      <c r="D29" s="125">
        <v>1600000000</v>
      </c>
      <c r="E29" s="126"/>
      <c r="F29" s="125">
        <v>-22899616</v>
      </c>
      <c r="G29" s="126"/>
      <c r="H29" s="125">
        <v>23744</v>
      </c>
      <c r="I29" s="126"/>
      <c r="J29" s="125">
        <v>-6869861</v>
      </c>
      <c r="K29" s="126"/>
      <c r="L29" s="125">
        <v>160000000</v>
      </c>
      <c r="M29" s="126"/>
      <c r="N29" s="125">
        <v>22899616</v>
      </c>
      <c r="O29" s="126"/>
      <c r="P29" s="125">
        <v>3521947903</v>
      </c>
      <c r="Q29" s="128">
        <v>0</v>
      </c>
      <c r="R29" s="125">
        <v>0</v>
      </c>
      <c r="S29" s="126"/>
      <c r="T29" s="125">
        <v>321740018</v>
      </c>
      <c r="U29" s="126"/>
      <c r="V29" s="125">
        <v>321740018</v>
      </c>
      <c r="W29" s="126"/>
      <c r="X29" s="125">
        <v>5596841804</v>
      </c>
      <c r="Y29" s="126"/>
      <c r="Z29" s="125">
        <v>569803505</v>
      </c>
      <c r="AA29" s="126"/>
      <c r="AB29" s="125">
        <v>6166645309</v>
      </c>
    </row>
    <row r="30" spans="1:29" s="127" customFormat="1" ht="24" customHeight="1" thickTop="1" x14ac:dyDescent="0.45">
      <c r="A30" s="129"/>
      <c r="B30" s="130"/>
    </row>
    <row r="31" spans="1:29" ht="24" customHeight="1" x14ac:dyDescent="0.45"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</row>
    <row r="32" spans="1:29" ht="24" customHeight="1" x14ac:dyDescent="0.45"/>
    <row r="33" spans="16:28" ht="24" customHeight="1" x14ac:dyDescent="0.45"/>
    <row r="34" spans="16:28" ht="24" customHeight="1" x14ac:dyDescent="0.45"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</row>
    <row r="35" spans="16:28" ht="24" customHeight="1" x14ac:dyDescent="0.45"/>
    <row r="36" spans="16:28" ht="24" customHeight="1" x14ac:dyDescent="0.45"/>
    <row r="37" spans="16:28" ht="24" customHeight="1" x14ac:dyDescent="0.45"/>
    <row r="38" spans="16:28" ht="24" customHeight="1" x14ac:dyDescent="0.45"/>
    <row r="39" spans="16:28" ht="24" customHeight="1" x14ac:dyDescent="0.45"/>
    <row r="40" spans="16:28" ht="24" customHeight="1" x14ac:dyDescent="0.45"/>
    <row r="41" spans="16:28" ht="24" customHeight="1" x14ac:dyDescent="0.45"/>
    <row r="42" spans="16:28" ht="24" customHeight="1" x14ac:dyDescent="0.45"/>
    <row r="43" spans="16:28" ht="24" customHeight="1" x14ac:dyDescent="0.45"/>
    <row r="44" spans="16:28" ht="24" customHeight="1" x14ac:dyDescent="0.45"/>
    <row r="45" spans="16:28" ht="24" customHeight="1" x14ac:dyDescent="0.45"/>
    <row r="46" spans="16:28" ht="24" customHeight="1" x14ac:dyDescent="0.45"/>
    <row r="47" spans="16:28" ht="24" customHeight="1" x14ac:dyDescent="0.45"/>
    <row r="48" spans="16:28" ht="24" customHeight="1" x14ac:dyDescent="0.45"/>
    <row r="49" ht="24" customHeight="1" x14ac:dyDescent="0.45"/>
    <row r="50" ht="24" customHeight="1" x14ac:dyDescent="0.45"/>
    <row r="51" ht="24" customHeight="1" x14ac:dyDescent="0.45"/>
    <row r="52" ht="24" customHeight="1" x14ac:dyDescent="0.45"/>
    <row r="53" ht="24" customHeight="1" x14ac:dyDescent="0.45"/>
    <row r="54" ht="24" customHeight="1" x14ac:dyDescent="0.45"/>
    <row r="55" ht="24" customHeight="1" x14ac:dyDescent="0.45"/>
    <row r="56" ht="24" customHeight="1" x14ac:dyDescent="0.45"/>
    <row r="57" ht="24" customHeight="1" x14ac:dyDescent="0.45"/>
    <row r="58" ht="24" customHeight="1" x14ac:dyDescent="0.45"/>
    <row r="59" ht="24" customHeight="1" x14ac:dyDescent="0.45"/>
    <row r="60" ht="24" customHeight="1" x14ac:dyDescent="0.45"/>
    <row r="61" ht="24" customHeight="1" x14ac:dyDescent="0.45"/>
    <row r="62" ht="24" customHeight="1" x14ac:dyDescent="0.45"/>
    <row r="63" ht="24" customHeight="1" x14ac:dyDescent="0.45"/>
    <row r="64" ht="24" customHeight="1" x14ac:dyDescent="0.45"/>
    <row r="65" ht="24" customHeight="1" x14ac:dyDescent="0.45"/>
    <row r="66" ht="24" customHeight="1" x14ac:dyDescent="0.45"/>
    <row r="67" ht="24" customHeight="1" x14ac:dyDescent="0.45"/>
    <row r="68" ht="24" customHeight="1" x14ac:dyDescent="0.45"/>
    <row r="69" ht="24" customHeight="1" x14ac:dyDescent="0.45"/>
    <row r="70" ht="24" customHeight="1" x14ac:dyDescent="0.45"/>
    <row r="71" ht="24" customHeight="1" x14ac:dyDescent="0.45"/>
    <row r="72" ht="24" customHeight="1" x14ac:dyDescent="0.45"/>
    <row r="73" ht="24" customHeight="1" x14ac:dyDescent="0.45"/>
    <row r="74" ht="24" customHeight="1" x14ac:dyDescent="0.45"/>
    <row r="75" ht="24" customHeight="1" x14ac:dyDescent="0.45"/>
    <row r="76" ht="24" customHeight="1" x14ac:dyDescent="0.45"/>
    <row r="77" ht="24" customHeight="1" x14ac:dyDescent="0.45"/>
    <row r="78" ht="24" customHeight="1" x14ac:dyDescent="0.45"/>
    <row r="79" ht="24" customHeight="1" x14ac:dyDescent="0.45"/>
  </sheetData>
  <mergeCells count="5">
    <mergeCell ref="D5:AB5"/>
    <mergeCell ref="L7:P7"/>
    <mergeCell ref="L8:N8"/>
    <mergeCell ref="D6:X6"/>
    <mergeCell ref="R7:V7"/>
  </mergeCells>
  <pageMargins left="0.27559055118110198" right="0.15748031496063" top="1.1811023622047201" bottom="0.74803149606299202" header="0.31496062992126" footer="0.39370078740157499"/>
  <pageSetup paperSize="9" scale="56" firstPageNumber="8" orientation="landscape" useFirstPageNumber="1" r:id="rId1"/>
  <headerFooter>
    <oddFooter>&amp;L&amp;"AngsanaUPC,Regular"&amp;14หมายเหตุประกอบงบการเงินเป็นส่วนหนึ่งของงบการเงินนี้&amp;R&amp;"AngsanaUPC,Regular"&amp;14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BreakPreview" zoomScale="85" zoomScaleNormal="85" zoomScaleSheetLayoutView="85" workbookViewId="0">
      <selection activeCell="K28" sqref="K28"/>
    </sheetView>
  </sheetViews>
  <sheetFormatPr defaultColWidth="9.125" defaultRowHeight="21" x14ac:dyDescent="0.45"/>
  <cols>
    <col min="1" max="1" width="43.125" style="91" customWidth="1"/>
    <col min="2" max="2" width="5.75" style="91" customWidth="1"/>
    <col min="3" max="3" width="1.75" style="91" customWidth="1"/>
    <col min="4" max="4" width="12.75" style="91" customWidth="1"/>
    <col min="5" max="5" width="1.75" style="91" customWidth="1"/>
    <col min="6" max="6" width="12.625" style="91" customWidth="1"/>
    <col min="7" max="7" width="1.75" style="91" customWidth="1"/>
    <col min="8" max="8" width="12.875" style="91" customWidth="1"/>
    <col min="9" max="9" width="1.125" style="91" customWidth="1"/>
    <col min="10" max="10" width="12.125" style="91" customWidth="1"/>
    <col min="11" max="11" width="1.125" style="91" customWidth="1"/>
    <col min="12" max="12" width="13.125" style="91" customWidth="1"/>
    <col min="13" max="13" width="1.125" style="91" customWidth="1"/>
    <col min="14" max="14" width="14.75" style="91" bestFit="1" customWidth="1"/>
    <col min="15" max="15" width="1.125" style="91" customWidth="1"/>
    <col min="16" max="16" width="19.125" style="91" customWidth="1"/>
    <col min="17" max="17" width="1.125" style="91" customWidth="1"/>
    <col min="18" max="18" width="15.125" style="91" customWidth="1"/>
    <col min="19" max="19" width="1.375" style="91" customWidth="1"/>
    <col min="20" max="20" width="15.125" style="91" customWidth="1"/>
    <col min="21" max="21" width="1.125" style="91" customWidth="1"/>
    <col min="22" max="22" width="14.75" style="91" bestFit="1" customWidth="1"/>
    <col min="23" max="23" width="12.625" style="91" bestFit="1" customWidth="1"/>
    <col min="24" max="24" width="11" style="91" bestFit="1" customWidth="1"/>
    <col min="25" max="16384" width="9.125" style="91"/>
  </cols>
  <sheetData>
    <row r="1" spans="1:23" x14ac:dyDescent="0.45">
      <c r="A1" s="61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142"/>
      <c r="M1" s="74"/>
      <c r="N1" s="74"/>
      <c r="O1" s="74"/>
      <c r="P1" s="74"/>
      <c r="Q1" s="74"/>
      <c r="R1" s="74"/>
      <c r="S1" s="74"/>
      <c r="T1" s="74"/>
      <c r="U1" s="74"/>
      <c r="V1" s="75"/>
    </row>
    <row r="2" spans="1:23" x14ac:dyDescent="0.45">
      <c r="A2" s="61" t="s">
        <v>124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5"/>
    </row>
    <row r="3" spans="1:23" x14ac:dyDescent="0.45">
      <c r="A3" s="98" t="s">
        <v>217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</row>
    <row r="4" spans="1:23" x14ac:dyDescent="0.45">
      <c r="A4" s="98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131" t="s">
        <v>222</v>
      </c>
    </row>
    <row r="5" spans="1:23" x14ac:dyDescent="0.45">
      <c r="A5" s="61"/>
      <c r="B5" s="74"/>
      <c r="C5" s="74"/>
      <c r="D5" s="174" t="s">
        <v>64</v>
      </c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</row>
    <row r="6" spans="1:23" x14ac:dyDescent="0.45">
      <c r="A6" s="101"/>
      <c r="B6" s="99"/>
      <c r="C6" s="74"/>
      <c r="D6" s="112"/>
      <c r="F6" s="112"/>
      <c r="G6" s="112"/>
      <c r="H6" s="112"/>
      <c r="I6" s="112"/>
      <c r="J6" s="171" t="s">
        <v>55</v>
      </c>
      <c r="K6" s="171"/>
      <c r="L6" s="171"/>
      <c r="M6" s="171"/>
      <c r="N6" s="171"/>
      <c r="P6" s="176" t="s">
        <v>59</v>
      </c>
      <c r="Q6" s="176"/>
      <c r="R6" s="176"/>
      <c r="S6" s="176"/>
      <c r="T6" s="176"/>
      <c r="U6" s="112"/>
      <c r="V6" s="112"/>
    </row>
    <row r="7" spans="1:23" x14ac:dyDescent="0.45">
      <c r="A7" s="101"/>
      <c r="B7" s="99"/>
      <c r="C7" s="74"/>
      <c r="D7" s="112"/>
      <c r="F7" s="112"/>
      <c r="G7" s="112"/>
      <c r="H7" s="112"/>
      <c r="I7" s="112"/>
      <c r="J7" s="132"/>
      <c r="K7" s="132"/>
      <c r="L7" s="132"/>
      <c r="M7" s="132"/>
      <c r="N7" s="132"/>
      <c r="P7" s="112" t="s">
        <v>203</v>
      </c>
      <c r="R7" s="112"/>
      <c r="S7" s="112"/>
      <c r="T7" s="112" t="s">
        <v>116</v>
      </c>
      <c r="U7" s="112"/>
      <c r="V7" s="112"/>
    </row>
    <row r="8" spans="1:23" x14ac:dyDescent="0.45">
      <c r="A8" s="101"/>
      <c r="B8" s="99"/>
      <c r="C8" s="74"/>
      <c r="D8" s="112" t="s">
        <v>108</v>
      </c>
      <c r="G8" s="112"/>
      <c r="H8" s="112" t="s">
        <v>109</v>
      </c>
      <c r="I8" s="112"/>
      <c r="J8" s="112" t="s">
        <v>111</v>
      </c>
      <c r="K8" s="112"/>
      <c r="L8" s="112" t="s">
        <v>129</v>
      </c>
      <c r="N8" s="112" t="s">
        <v>112</v>
      </c>
      <c r="P8" s="112" t="s">
        <v>204</v>
      </c>
      <c r="R8" s="114" t="s">
        <v>206</v>
      </c>
      <c r="S8" s="114"/>
      <c r="T8" s="112" t="s">
        <v>105</v>
      </c>
      <c r="U8" s="112"/>
      <c r="V8" s="112" t="s">
        <v>116</v>
      </c>
    </row>
    <row r="9" spans="1:23" x14ac:dyDescent="0.45">
      <c r="A9" s="101"/>
      <c r="B9" s="115" t="s">
        <v>4</v>
      </c>
      <c r="C9" s="74"/>
      <c r="D9" s="116" t="s">
        <v>117</v>
      </c>
      <c r="F9" s="116" t="s">
        <v>130</v>
      </c>
      <c r="G9" s="112"/>
      <c r="H9" s="116" t="s">
        <v>118</v>
      </c>
      <c r="I9" s="112"/>
      <c r="J9" s="116" t="s">
        <v>120</v>
      </c>
      <c r="K9" s="112"/>
      <c r="L9" s="116" t="s">
        <v>130</v>
      </c>
      <c r="N9" s="116" t="s">
        <v>121</v>
      </c>
      <c r="P9" s="116" t="s">
        <v>205</v>
      </c>
      <c r="R9" s="116" t="s">
        <v>207</v>
      </c>
      <c r="S9" s="114"/>
      <c r="T9" s="116" t="s">
        <v>113</v>
      </c>
      <c r="U9" s="112"/>
      <c r="V9" s="116" t="s">
        <v>47</v>
      </c>
    </row>
    <row r="10" spans="1:23" x14ac:dyDescent="0.45">
      <c r="A10" s="101"/>
      <c r="B10" s="112"/>
      <c r="C10" s="74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</row>
    <row r="11" spans="1:23" x14ac:dyDescent="0.45">
      <c r="A11" s="60" t="s">
        <v>126</v>
      </c>
      <c r="B11" s="112"/>
      <c r="D11" s="126">
        <v>1600000000</v>
      </c>
      <c r="E11" s="127"/>
      <c r="F11" s="128">
        <v>-4767321</v>
      </c>
      <c r="G11" s="127"/>
      <c r="H11" s="127">
        <v>23744</v>
      </c>
      <c r="I11" s="127"/>
      <c r="J11" s="126">
        <v>160000000</v>
      </c>
      <c r="K11" s="127"/>
      <c r="L11" s="127">
        <v>4767321</v>
      </c>
      <c r="M11" s="127"/>
      <c r="N11" s="126">
        <v>3489186330</v>
      </c>
      <c r="O11" s="127"/>
      <c r="P11" s="127">
        <v>0</v>
      </c>
      <c r="Q11" s="127"/>
      <c r="R11" s="126">
        <v>405931990</v>
      </c>
      <c r="S11" s="126"/>
      <c r="T11" s="126">
        <v>405931990</v>
      </c>
      <c r="U11" s="127"/>
      <c r="V11" s="126">
        <v>5655142064</v>
      </c>
      <c r="W11" s="133"/>
    </row>
    <row r="12" spans="1:23" x14ac:dyDescent="0.45">
      <c r="A12" s="60" t="s">
        <v>130</v>
      </c>
      <c r="B12" s="112"/>
      <c r="D12" s="126">
        <v>0</v>
      </c>
      <c r="E12" s="127"/>
      <c r="F12" s="134">
        <v>-18132295</v>
      </c>
      <c r="G12" s="127"/>
      <c r="H12" s="127">
        <v>0</v>
      </c>
      <c r="I12" s="127"/>
      <c r="J12" s="126">
        <v>0</v>
      </c>
      <c r="K12" s="127"/>
      <c r="L12" s="127">
        <v>0</v>
      </c>
      <c r="M12" s="127"/>
      <c r="N12" s="126">
        <v>0</v>
      </c>
      <c r="O12" s="127"/>
      <c r="P12" s="127">
        <v>0</v>
      </c>
      <c r="Q12" s="127"/>
      <c r="R12" s="126">
        <v>0</v>
      </c>
      <c r="S12" s="126"/>
      <c r="T12" s="126">
        <v>0</v>
      </c>
      <c r="U12" s="127"/>
      <c r="V12" s="126">
        <v>-18132295</v>
      </c>
      <c r="W12" s="133"/>
    </row>
    <row r="13" spans="1:23" x14ac:dyDescent="0.45">
      <c r="A13" s="60" t="s">
        <v>169</v>
      </c>
      <c r="B13" s="86">
        <v>34</v>
      </c>
      <c r="D13" s="126">
        <v>0</v>
      </c>
      <c r="E13" s="127"/>
      <c r="F13" s="134">
        <v>0</v>
      </c>
      <c r="G13" s="127"/>
      <c r="H13" s="127">
        <v>0</v>
      </c>
      <c r="I13" s="127"/>
      <c r="J13" s="126">
        <v>0</v>
      </c>
      <c r="K13" s="127"/>
      <c r="L13" s="127">
        <v>0</v>
      </c>
      <c r="M13" s="127"/>
      <c r="N13" s="126">
        <v>-206973073</v>
      </c>
      <c r="O13" s="127"/>
      <c r="P13" s="127">
        <v>0</v>
      </c>
      <c r="Q13" s="127"/>
      <c r="R13" s="126">
        <v>0</v>
      </c>
      <c r="S13" s="126"/>
      <c r="T13" s="126">
        <v>0</v>
      </c>
      <c r="U13" s="127"/>
      <c r="V13" s="126">
        <v>-206973073</v>
      </c>
      <c r="W13" s="133"/>
    </row>
    <row r="14" spans="1:23" x14ac:dyDescent="0.45">
      <c r="A14" s="60" t="s">
        <v>226</v>
      </c>
      <c r="B14" s="112"/>
      <c r="D14" s="134">
        <v>0</v>
      </c>
      <c r="E14" s="126"/>
      <c r="F14" s="134">
        <v>0</v>
      </c>
      <c r="G14" s="126"/>
      <c r="H14" s="134">
        <v>0</v>
      </c>
      <c r="I14" s="126"/>
      <c r="J14" s="134">
        <v>0</v>
      </c>
      <c r="K14" s="126"/>
      <c r="L14" s="134">
        <v>0</v>
      </c>
      <c r="M14" s="126"/>
      <c r="N14" s="134">
        <v>371361459</v>
      </c>
      <c r="O14" s="126"/>
      <c r="P14" s="127">
        <v>0</v>
      </c>
      <c r="Q14" s="126"/>
      <c r="R14" s="126">
        <v>72164544</v>
      </c>
      <c r="S14" s="126"/>
      <c r="T14" s="126">
        <v>72164544</v>
      </c>
      <c r="U14" s="126"/>
      <c r="V14" s="126">
        <v>443526003</v>
      </c>
    </row>
    <row r="15" spans="1:23" x14ac:dyDescent="0.45">
      <c r="A15" s="60" t="s">
        <v>162</v>
      </c>
      <c r="B15" s="112"/>
      <c r="D15" s="134">
        <v>0</v>
      </c>
      <c r="E15" s="126"/>
      <c r="F15" s="134">
        <v>0</v>
      </c>
      <c r="G15" s="126"/>
      <c r="H15" s="134">
        <v>0</v>
      </c>
      <c r="I15" s="126"/>
      <c r="J15" s="134">
        <v>0</v>
      </c>
      <c r="K15" s="126"/>
      <c r="L15" s="134">
        <v>18132295</v>
      </c>
      <c r="M15" s="126"/>
      <c r="N15" s="134">
        <v>-18132295</v>
      </c>
      <c r="O15" s="126"/>
      <c r="P15" s="127">
        <v>0</v>
      </c>
      <c r="Q15" s="126"/>
      <c r="R15" s="126">
        <v>0</v>
      </c>
      <c r="S15" s="126"/>
      <c r="T15" s="126">
        <v>0</v>
      </c>
      <c r="U15" s="126"/>
      <c r="V15" s="126">
        <v>0</v>
      </c>
    </row>
    <row r="16" spans="1:23" ht="21.75" thickBot="1" x14ac:dyDescent="0.5">
      <c r="A16" s="60" t="s">
        <v>228</v>
      </c>
      <c r="B16" s="86"/>
      <c r="C16" s="86"/>
      <c r="D16" s="125">
        <v>1600000000</v>
      </c>
      <c r="E16" s="127"/>
      <c r="F16" s="125">
        <v>-22899616</v>
      </c>
      <c r="G16" s="126"/>
      <c r="H16" s="125">
        <v>23744</v>
      </c>
      <c r="I16" s="126"/>
      <c r="J16" s="125">
        <v>160000000</v>
      </c>
      <c r="K16" s="126"/>
      <c r="L16" s="125">
        <v>22899616</v>
      </c>
      <c r="M16" s="126"/>
      <c r="N16" s="125">
        <v>3635442421</v>
      </c>
      <c r="O16" s="126"/>
      <c r="P16" s="125">
        <v>0</v>
      </c>
      <c r="Q16" s="126"/>
      <c r="R16" s="125">
        <v>478096534</v>
      </c>
      <c r="S16" s="128"/>
      <c r="T16" s="125">
        <v>478096534</v>
      </c>
      <c r="U16" s="126"/>
      <c r="V16" s="125">
        <v>5873562699</v>
      </c>
      <c r="W16" s="92"/>
    </row>
    <row r="17" spans="1:23" ht="21.75" thickTop="1" x14ac:dyDescent="0.45"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</row>
    <row r="18" spans="1:23" x14ac:dyDescent="0.45">
      <c r="A18" s="60" t="s">
        <v>242</v>
      </c>
      <c r="B18" s="86">
        <v>4</v>
      </c>
      <c r="D18" s="126">
        <v>1600000000</v>
      </c>
      <c r="E18" s="127"/>
      <c r="F18" s="128">
        <v>-22899616</v>
      </c>
      <c r="G18" s="127"/>
      <c r="H18" s="127">
        <v>23744</v>
      </c>
      <c r="I18" s="127"/>
      <c r="J18" s="126">
        <v>160000000</v>
      </c>
      <c r="K18" s="127"/>
      <c r="L18" s="127">
        <v>22899616</v>
      </c>
      <c r="M18" s="127"/>
      <c r="N18" s="126">
        <v>3635442421</v>
      </c>
      <c r="O18" s="127"/>
      <c r="P18" s="127">
        <v>0</v>
      </c>
      <c r="Q18" s="127"/>
      <c r="R18" s="126">
        <v>478096534</v>
      </c>
      <c r="S18" s="126"/>
      <c r="T18" s="126">
        <v>478096534</v>
      </c>
      <c r="U18" s="127"/>
      <c r="V18" s="126">
        <v>5873562699</v>
      </c>
      <c r="W18" s="133"/>
    </row>
    <row r="19" spans="1:23" x14ac:dyDescent="0.45">
      <c r="A19" s="60" t="s">
        <v>243</v>
      </c>
      <c r="B19" s="60"/>
      <c r="D19" s="126">
        <v>0</v>
      </c>
      <c r="E19" s="127"/>
      <c r="F19" s="128">
        <v>0</v>
      </c>
      <c r="G19" s="127"/>
      <c r="H19" s="127">
        <v>0</v>
      </c>
      <c r="I19" s="127"/>
      <c r="J19" s="126">
        <v>0</v>
      </c>
      <c r="K19" s="127"/>
      <c r="L19" s="127">
        <v>0</v>
      </c>
      <c r="M19" s="127"/>
      <c r="N19" s="126">
        <v>-7483614</v>
      </c>
      <c r="O19" s="127"/>
      <c r="P19" s="127">
        <v>0</v>
      </c>
      <c r="Q19" s="127"/>
      <c r="R19" s="126">
        <v>0</v>
      </c>
      <c r="S19" s="126"/>
      <c r="T19" s="126">
        <v>0</v>
      </c>
      <c r="U19" s="127"/>
      <c r="V19" s="126">
        <v>-7483614</v>
      </c>
      <c r="W19" s="133"/>
    </row>
    <row r="20" spans="1:23" x14ac:dyDescent="0.45">
      <c r="A20" s="60" t="s">
        <v>244</v>
      </c>
      <c r="D20" s="154">
        <v>1600000000</v>
      </c>
      <c r="E20" s="127"/>
      <c r="F20" s="154">
        <v>-22899616</v>
      </c>
      <c r="G20" s="127"/>
      <c r="H20" s="154">
        <v>23744</v>
      </c>
      <c r="I20" s="127"/>
      <c r="J20" s="154">
        <v>160000000</v>
      </c>
      <c r="K20" s="127"/>
      <c r="L20" s="154">
        <v>22899616</v>
      </c>
      <c r="M20" s="127"/>
      <c r="N20" s="154">
        <v>3627958807</v>
      </c>
      <c r="O20" s="127"/>
      <c r="P20" s="154">
        <v>0</v>
      </c>
      <c r="Q20" s="127"/>
      <c r="R20" s="154">
        <v>478096534</v>
      </c>
      <c r="S20" s="126"/>
      <c r="T20" s="154">
        <v>478096534</v>
      </c>
      <c r="U20" s="127"/>
      <c r="V20" s="154">
        <v>5866079085</v>
      </c>
      <c r="W20" s="133"/>
    </row>
    <row r="21" spans="1:23" x14ac:dyDescent="0.45">
      <c r="A21" s="60" t="s">
        <v>169</v>
      </c>
      <c r="B21" s="86">
        <v>34</v>
      </c>
      <c r="D21" s="126">
        <v>0</v>
      </c>
      <c r="E21" s="127"/>
      <c r="F21" s="134">
        <v>0</v>
      </c>
      <c r="G21" s="127"/>
      <c r="H21" s="126">
        <v>0</v>
      </c>
      <c r="I21" s="127"/>
      <c r="J21" s="126">
        <v>0</v>
      </c>
      <c r="K21" s="127"/>
      <c r="L21" s="126">
        <v>0</v>
      </c>
      <c r="M21" s="127"/>
      <c r="N21" s="126">
        <v>-127273859</v>
      </c>
      <c r="O21" s="127"/>
      <c r="P21" s="127">
        <v>0</v>
      </c>
      <c r="Q21" s="127"/>
      <c r="R21" s="126">
        <v>0</v>
      </c>
      <c r="S21" s="126"/>
      <c r="T21" s="126">
        <v>0</v>
      </c>
      <c r="U21" s="127"/>
      <c r="V21" s="126">
        <v>-127273859</v>
      </c>
      <c r="W21" s="133"/>
    </row>
    <row r="22" spans="1:23" x14ac:dyDescent="0.45">
      <c r="A22" s="60" t="s">
        <v>245</v>
      </c>
      <c r="B22" s="86"/>
      <c r="D22" s="126">
        <v>0</v>
      </c>
      <c r="E22" s="127"/>
      <c r="F22" s="134">
        <v>0</v>
      </c>
      <c r="G22" s="127"/>
      <c r="H22" s="126">
        <v>0</v>
      </c>
      <c r="I22" s="127"/>
      <c r="J22" s="126">
        <v>0</v>
      </c>
      <c r="K22" s="127"/>
      <c r="L22" s="126">
        <v>0</v>
      </c>
      <c r="M22" s="127"/>
      <c r="N22" s="126">
        <v>6666315</v>
      </c>
      <c r="O22" s="127"/>
      <c r="P22" s="127">
        <v>-6666315</v>
      </c>
      <c r="Q22" s="127"/>
      <c r="R22" s="126">
        <v>0</v>
      </c>
      <c r="S22" s="126"/>
      <c r="T22" s="126">
        <v>-6666315</v>
      </c>
      <c r="U22" s="127"/>
      <c r="V22" s="126">
        <v>0</v>
      </c>
      <c r="W22" s="133"/>
    </row>
    <row r="23" spans="1:23" x14ac:dyDescent="0.45">
      <c r="A23" s="60" t="s">
        <v>226</v>
      </c>
      <c r="B23" s="112"/>
      <c r="D23" s="134">
        <v>0</v>
      </c>
      <c r="E23" s="126"/>
      <c r="F23" s="134">
        <v>0</v>
      </c>
      <c r="G23" s="126"/>
      <c r="H23" s="134">
        <v>0</v>
      </c>
      <c r="I23" s="126"/>
      <c r="J23" s="134">
        <v>0</v>
      </c>
      <c r="K23" s="126"/>
      <c r="L23" s="134">
        <v>0</v>
      </c>
      <c r="M23" s="126"/>
      <c r="N23" s="134">
        <v>353130465</v>
      </c>
      <c r="O23" s="126"/>
      <c r="P23" s="126">
        <v>6666315</v>
      </c>
      <c r="Q23" s="126"/>
      <c r="R23" s="126">
        <v>-156356516</v>
      </c>
      <c r="S23" s="126"/>
      <c r="T23" s="126">
        <v>-149690201</v>
      </c>
      <c r="U23" s="126"/>
      <c r="V23" s="126">
        <v>203440264</v>
      </c>
      <c r="W23" s="119"/>
    </row>
    <row r="24" spans="1:23" ht="21.75" thickBot="1" x14ac:dyDescent="0.5">
      <c r="A24" s="60" t="s">
        <v>220</v>
      </c>
      <c r="B24" s="86"/>
      <c r="C24" s="86"/>
      <c r="D24" s="125">
        <v>1600000000</v>
      </c>
      <c r="E24" s="127"/>
      <c r="F24" s="125">
        <v>-22899616</v>
      </c>
      <c r="G24" s="126"/>
      <c r="H24" s="125">
        <v>23744</v>
      </c>
      <c r="I24" s="126"/>
      <c r="J24" s="125">
        <v>160000000</v>
      </c>
      <c r="K24" s="126"/>
      <c r="L24" s="125">
        <v>22899616</v>
      </c>
      <c r="M24" s="126"/>
      <c r="N24" s="125">
        <v>3860481728</v>
      </c>
      <c r="O24" s="126"/>
      <c r="P24" s="125">
        <v>0</v>
      </c>
      <c r="Q24" s="126"/>
      <c r="R24" s="125">
        <v>321740018</v>
      </c>
      <c r="S24" s="128"/>
      <c r="T24" s="125">
        <v>321740018</v>
      </c>
      <c r="U24" s="126"/>
      <c r="V24" s="125">
        <v>5942245490</v>
      </c>
      <c r="W24" s="92"/>
    </row>
    <row r="25" spans="1:23" ht="21.75" thickTop="1" x14ac:dyDescent="0.45">
      <c r="N25" s="119"/>
    </row>
    <row r="26" spans="1:23" s="113" customFormat="1" x14ac:dyDescent="0.45"/>
    <row r="27" spans="1:23" s="113" customFormat="1" x14ac:dyDescent="0.45">
      <c r="A27" s="135"/>
    </row>
    <row r="28" spans="1:23" x14ac:dyDescent="0.45">
      <c r="N28" s="157"/>
      <c r="V28" s="113"/>
    </row>
    <row r="29" spans="1:23" x14ac:dyDescent="0.45">
      <c r="W29" s="136"/>
    </row>
  </sheetData>
  <mergeCells count="3">
    <mergeCell ref="D5:V5"/>
    <mergeCell ref="J6:N6"/>
    <mergeCell ref="P6:T6"/>
  </mergeCells>
  <pageMargins left="0.47244094488188998" right="0.27559055118110198" top="1.14173228346457" bottom="0.74803149606299202" header="0.31496062992126" footer="0.39370078740157499"/>
  <pageSetup paperSize="9" scale="60" firstPageNumber="9" orientation="landscape" useFirstPageNumber="1" r:id="rId1"/>
  <headerFooter>
    <oddFooter>&amp;L&amp;"AngsanaUPC,Regular"&amp;14หมายเหตุประกอบงบการเงินเป็นส่วนหนึ่งของงบการเงินนี้&amp;R&amp;"AngsanaUPC,Regular"&amp;14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7"/>
  <sheetViews>
    <sheetView view="pageBreakPreview" topLeftCell="A76" zoomScaleNormal="100" zoomScaleSheetLayoutView="100" zoomScalePageLayoutView="85" workbookViewId="0">
      <selection activeCell="K28" sqref="K28"/>
    </sheetView>
  </sheetViews>
  <sheetFormatPr defaultColWidth="31.125" defaultRowHeight="21" x14ac:dyDescent="0.45"/>
  <cols>
    <col min="1" max="1" width="2" style="9" customWidth="1"/>
    <col min="2" max="2" width="2.125" style="9" customWidth="1"/>
    <col min="3" max="3" width="48.875" style="9" customWidth="1"/>
    <col min="4" max="4" width="12.75" style="55" customWidth="1"/>
    <col min="5" max="5" width="1.125" style="9" customWidth="1"/>
    <col min="6" max="6" width="12" style="9" bestFit="1" customWidth="1"/>
    <col min="7" max="7" width="1.125" style="9" customWidth="1"/>
    <col min="8" max="8" width="12.125" style="9" customWidth="1"/>
    <col min="9" max="9" width="1.125" style="9" customWidth="1"/>
    <col min="10" max="10" width="12" style="9" bestFit="1" customWidth="1"/>
    <col min="11" max="11" width="13.125" style="51" customWidth="1"/>
    <col min="12" max="12" width="12.875" style="51" customWidth="1"/>
    <col min="13" max="13" width="10.75" style="51" bestFit="1" customWidth="1"/>
    <col min="14" max="26" width="7.75" style="9" customWidth="1"/>
    <col min="27" max="16384" width="31.125" style="9"/>
  </cols>
  <sheetData>
    <row r="1" spans="1:43" ht="21.6" customHeight="1" x14ac:dyDescent="0.45">
      <c r="A1" s="44" t="s">
        <v>0</v>
      </c>
      <c r="B1" s="44"/>
      <c r="C1" s="44"/>
      <c r="D1" s="142"/>
      <c r="E1" s="6"/>
      <c r="F1" s="6"/>
      <c r="J1" s="63"/>
      <c r="AQ1" s="44" t="s">
        <v>0</v>
      </c>
    </row>
    <row r="2" spans="1:43" ht="21.6" customHeight="1" x14ac:dyDescent="0.45">
      <c r="A2" s="44" t="s">
        <v>155</v>
      </c>
      <c r="B2" s="44"/>
      <c r="C2" s="44"/>
      <c r="D2" s="54"/>
      <c r="E2" s="6"/>
      <c r="F2" s="6"/>
      <c r="J2" s="63"/>
    </row>
    <row r="3" spans="1:43" ht="21.6" customHeight="1" x14ac:dyDescent="0.45">
      <c r="A3" s="36" t="s">
        <v>217</v>
      </c>
      <c r="B3" s="36"/>
      <c r="C3" s="36"/>
    </row>
    <row r="4" spans="1:43" ht="12.6" customHeight="1" x14ac:dyDescent="0.45">
      <c r="A4" s="6"/>
      <c r="B4" s="6"/>
      <c r="C4" s="6"/>
      <c r="D4" s="149"/>
      <c r="E4" s="149"/>
      <c r="F4" s="149"/>
      <c r="G4" s="146"/>
      <c r="H4" s="149"/>
      <c r="I4" s="149"/>
      <c r="J4" s="149"/>
    </row>
    <row r="5" spans="1:43" ht="23.25" customHeight="1" x14ac:dyDescent="0.45">
      <c r="A5" s="6"/>
      <c r="B5" s="6"/>
      <c r="C5" s="6"/>
      <c r="D5" s="71"/>
      <c r="E5" s="71"/>
      <c r="F5" s="71"/>
      <c r="G5" s="71"/>
      <c r="H5" s="71"/>
      <c r="I5" s="4"/>
      <c r="J5" s="54" t="s">
        <v>216</v>
      </c>
    </row>
    <row r="6" spans="1:43" ht="23.25" customHeight="1" x14ac:dyDescent="0.45">
      <c r="A6" s="6"/>
      <c r="B6" s="6"/>
      <c r="C6" s="6"/>
      <c r="D6" s="177" t="s">
        <v>2</v>
      </c>
      <c r="E6" s="177"/>
      <c r="F6" s="177"/>
      <c r="G6" s="4"/>
      <c r="H6" s="178" t="s">
        <v>64</v>
      </c>
      <c r="I6" s="179"/>
      <c r="J6" s="179"/>
    </row>
    <row r="7" spans="1:43" ht="23.25" customHeight="1" x14ac:dyDescent="0.45">
      <c r="A7" s="6"/>
      <c r="B7" s="6"/>
      <c r="C7" s="6"/>
      <c r="D7" s="71">
        <v>2563</v>
      </c>
      <c r="E7" s="4"/>
      <c r="F7" s="71">
        <v>2562</v>
      </c>
      <c r="G7" s="4"/>
      <c r="H7" s="71">
        <v>2563</v>
      </c>
      <c r="I7" s="4"/>
      <c r="J7" s="71">
        <v>2562</v>
      </c>
    </row>
    <row r="8" spans="1:43" ht="23.25" customHeight="1" x14ac:dyDescent="0.45">
      <c r="A8" s="36" t="s">
        <v>131</v>
      </c>
      <c r="B8" s="36"/>
      <c r="C8" s="36"/>
      <c r="D8" s="37"/>
      <c r="E8" s="12"/>
      <c r="F8" s="12"/>
      <c r="G8" s="12"/>
      <c r="H8" s="12"/>
      <c r="I8" s="12"/>
      <c r="J8" s="12"/>
    </row>
    <row r="9" spans="1:43" ht="23.25" customHeight="1" x14ac:dyDescent="0.45">
      <c r="A9" s="42" t="s">
        <v>223</v>
      </c>
      <c r="B9" s="42"/>
      <c r="C9" s="42"/>
      <c r="D9" s="24">
        <v>183787944</v>
      </c>
      <c r="E9" s="39"/>
      <c r="F9" s="39">
        <v>247262776</v>
      </c>
      <c r="G9" s="24"/>
      <c r="H9" s="24">
        <v>353130465</v>
      </c>
      <c r="I9" s="39"/>
      <c r="J9" s="39">
        <v>371361459</v>
      </c>
    </row>
    <row r="10" spans="1:43" ht="23.25" customHeight="1" x14ac:dyDescent="0.45">
      <c r="A10" s="50" t="s">
        <v>136</v>
      </c>
      <c r="B10" s="50"/>
      <c r="C10" s="50"/>
      <c r="D10" s="23"/>
      <c r="E10" s="24"/>
      <c r="F10" s="23"/>
      <c r="G10" s="24"/>
      <c r="H10" s="24"/>
      <c r="I10" s="24"/>
      <c r="J10" s="24"/>
    </row>
    <row r="11" spans="1:43" ht="23.25" customHeight="1" x14ac:dyDescent="0.45">
      <c r="A11" s="50"/>
      <c r="B11" s="50" t="s">
        <v>254</v>
      </c>
      <c r="C11" s="50"/>
      <c r="D11" s="23">
        <v>-711142</v>
      </c>
      <c r="E11" s="24"/>
      <c r="F11" s="23">
        <v>-217184</v>
      </c>
      <c r="G11" s="24"/>
      <c r="H11" s="24">
        <v>-711142</v>
      </c>
      <c r="I11" s="24"/>
      <c r="J11" s="24">
        <v>-217184</v>
      </c>
    </row>
    <row r="12" spans="1:43" ht="23.25" customHeight="1" x14ac:dyDescent="0.45">
      <c r="B12" s="42" t="s">
        <v>253</v>
      </c>
      <c r="C12" s="43"/>
      <c r="D12" s="23">
        <v>27834227</v>
      </c>
      <c r="E12" s="24"/>
      <c r="F12" s="23">
        <v>131175608</v>
      </c>
      <c r="G12" s="24"/>
      <c r="H12" s="24">
        <v>27834227</v>
      </c>
      <c r="I12" s="24"/>
      <c r="J12" s="24">
        <v>123270696</v>
      </c>
    </row>
    <row r="13" spans="1:43" ht="23.25" customHeight="1" x14ac:dyDescent="0.45">
      <c r="B13" s="42" t="s">
        <v>137</v>
      </c>
      <c r="C13" s="43"/>
      <c r="D13" s="24">
        <v>385876758</v>
      </c>
      <c r="E13" s="24"/>
      <c r="F13" s="24">
        <v>363275564</v>
      </c>
      <c r="G13" s="24"/>
      <c r="H13" s="24">
        <v>200401140</v>
      </c>
      <c r="I13" s="24"/>
      <c r="J13" s="24">
        <v>194434382</v>
      </c>
    </row>
    <row r="14" spans="1:43" ht="23.25" customHeight="1" x14ac:dyDescent="0.45">
      <c r="B14" s="42" t="s">
        <v>133</v>
      </c>
      <c r="C14" s="45"/>
      <c r="D14" s="24">
        <v>-5403481</v>
      </c>
      <c r="E14" s="24"/>
      <c r="F14" s="24">
        <v>-18888406</v>
      </c>
      <c r="G14" s="24"/>
      <c r="H14" s="18">
        <v>-7593400</v>
      </c>
      <c r="I14" s="24"/>
      <c r="J14" s="18">
        <v>-21431334</v>
      </c>
    </row>
    <row r="15" spans="1:43" ht="23.25" customHeight="1" x14ac:dyDescent="0.45">
      <c r="B15" s="42" t="s">
        <v>132</v>
      </c>
      <c r="C15" s="43"/>
      <c r="D15" s="18">
        <v>81703924</v>
      </c>
      <c r="E15" s="24"/>
      <c r="F15" s="18">
        <v>75210221</v>
      </c>
      <c r="G15" s="24"/>
      <c r="H15" s="24">
        <v>10592994</v>
      </c>
      <c r="I15" s="24"/>
      <c r="J15" s="24">
        <v>8148</v>
      </c>
    </row>
    <row r="16" spans="1:43" ht="23.25" customHeight="1" x14ac:dyDescent="0.45">
      <c r="B16" s="42" t="s">
        <v>174</v>
      </c>
      <c r="C16" s="43"/>
      <c r="D16" s="18">
        <v>5108</v>
      </c>
      <c r="E16" s="24"/>
      <c r="F16" s="18">
        <v>629013</v>
      </c>
      <c r="G16" s="24"/>
      <c r="H16" s="24">
        <v>0</v>
      </c>
      <c r="I16" s="24"/>
      <c r="J16" s="24">
        <v>0</v>
      </c>
    </row>
    <row r="17" spans="1:10" ht="23.25" customHeight="1" x14ac:dyDescent="0.45">
      <c r="B17" s="42" t="s">
        <v>173</v>
      </c>
      <c r="C17" s="43"/>
      <c r="D17" s="18">
        <v>-1834602</v>
      </c>
      <c r="E17" s="24"/>
      <c r="F17" s="18">
        <v>-9725134</v>
      </c>
      <c r="G17" s="24"/>
      <c r="H17" s="24">
        <v>-1661333</v>
      </c>
      <c r="I17" s="24"/>
      <c r="J17" s="24">
        <v>-13254987</v>
      </c>
    </row>
    <row r="18" spans="1:10" ht="23.25" customHeight="1" x14ac:dyDescent="0.45">
      <c r="B18" s="42" t="s">
        <v>175</v>
      </c>
      <c r="C18" s="43"/>
      <c r="D18" s="24">
        <v>147164</v>
      </c>
      <c r="E18" s="24"/>
      <c r="F18" s="24">
        <v>84598</v>
      </c>
      <c r="G18" s="24"/>
      <c r="H18" s="24">
        <v>147042</v>
      </c>
      <c r="I18" s="24"/>
      <c r="J18" s="24">
        <v>52002</v>
      </c>
    </row>
    <row r="19" spans="1:10" ht="23.25" customHeight="1" x14ac:dyDescent="0.45">
      <c r="B19" s="42" t="s">
        <v>138</v>
      </c>
      <c r="C19" s="43"/>
      <c r="D19" s="9"/>
    </row>
    <row r="20" spans="1:10" ht="23.25" customHeight="1" x14ac:dyDescent="0.45">
      <c r="C20" s="42" t="s">
        <v>246</v>
      </c>
      <c r="D20" s="24">
        <v>-3700262</v>
      </c>
      <c r="E20" s="24"/>
      <c r="F20" s="24">
        <v>-8684786</v>
      </c>
      <c r="G20" s="24"/>
      <c r="H20" s="24">
        <v>-3692931</v>
      </c>
      <c r="I20" s="24"/>
      <c r="J20" s="24">
        <v>-8670974</v>
      </c>
    </row>
    <row r="21" spans="1:10" ht="23.25" customHeight="1" x14ac:dyDescent="0.45">
      <c r="B21" s="9" t="s">
        <v>208</v>
      </c>
      <c r="C21" s="42"/>
      <c r="D21" s="24">
        <v>-3946850</v>
      </c>
      <c r="E21" s="24"/>
      <c r="F21" s="24">
        <v>0</v>
      </c>
      <c r="G21" s="24"/>
      <c r="H21" s="24">
        <v>0</v>
      </c>
      <c r="I21" s="24"/>
      <c r="J21" s="24">
        <v>0</v>
      </c>
    </row>
    <row r="22" spans="1:10" ht="23.25" customHeight="1" x14ac:dyDescent="0.45">
      <c r="B22" s="42" t="s">
        <v>82</v>
      </c>
      <c r="C22" s="42"/>
      <c r="D22" s="24">
        <v>57519</v>
      </c>
      <c r="E22" s="24"/>
      <c r="F22" s="24">
        <v>56693</v>
      </c>
      <c r="G22" s="24"/>
      <c r="H22" s="24">
        <v>0</v>
      </c>
      <c r="I22" s="24"/>
      <c r="J22" s="24">
        <v>0</v>
      </c>
    </row>
    <row r="23" spans="1:10" ht="23.25" customHeight="1" x14ac:dyDescent="0.45">
      <c r="B23" s="42" t="s">
        <v>159</v>
      </c>
      <c r="C23" s="42"/>
      <c r="D23" s="24"/>
      <c r="E23" s="24"/>
      <c r="F23" s="24"/>
      <c r="G23" s="24"/>
      <c r="H23" s="24"/>
      <c r="I23" s="24"/>
      <c r="J23" s="24"/>
    </row>
    <row r="24" spans="1:10" ht="23.25" customHeight="1" x14ac:dyDescent="0.45">
      <c r="C24" s="42" t="s">
        <v>160</v>
      </c>
      <c r="D24" s="24">
        <v>15053940</v>
      </c>
      <c r="E24" s="24"/>
      <c r="F24" s="24">
        <v>16188719</v>
      </c>
      <c r="G24" s="24"/>
      <c r="H24" s="24">
        <v>15053940</v>
      </c>
      <c r="I24" s="24"/>
      <c r="J24" s="24">
        <v>16188719</v>
      </c>
    </row>
    <row r="25" spans="1:10" ht="23.25" customHeight="1" x14ac:dyDescent="0.45">
      <c r="B25" s="42" t="s">
        <v>164</v>
      </c>
      <c r="C25" s="42"/>
      <c r="D25" s="24">
        <v>1666134</v>
      </c>
      <c r="E25" s="24"/>
      <c r="F25" s="24">
        <v>-19156747</v>
      </c>
      <c r="G25" s="24"/>
      <c r="H25" s="24">
        <v>1666134</v>
      </c>
      <c r="I25" s="24"/>
      <c r="J25" s="24">
        <v>-19156747</v>
      </c>
    </row>
    <row r="26" spans="1:10" ht="23.25" customHeight="1" x14ac:dyDescent="0.45">
      <c r="B26" s="42" t="s">
        <v>139</v>
      </c>
      <c r="C26" s="42"/>
      <c r="D26" s="24">
        <v>35675993</v>
      </c>
      <c r="E26" s="24"/>
      <c r="F26" s="24">
        <v>57492836</v>
      </c>
      <c r="G26" s="24"/>
      <c r="H26" s="24">
        <v>33247284</v>
      </c>
      <c r="I26" s="38"/>
      <c r="J26" s="24">
        <v>55638989</v>
      </c>
    </row>
    <row r="27" spans="1:10" ht="23.25" customHeight="1" x14ac:dyDescent="0.45">
      <c r="B27" s="42" t="s">
        <v>84</v>
      </c>
      <c r="C27" s="42"/>
      <c r="D27" s="24">
        <v>59921193</v>
      </c>
      <c r="E27" s="24"/>
      <c r="F27" s="24">
        <v>131165745</v>
      </c>
      <c r="G27" s="24"/>
      <c r="H27" s="24">
        <v>55941698</v>
      </c>
      <c r="I27" s="38"/>
      <c r="J27" s="24">
        <v>130362064</v>
      </c>
    </row>
    <row r="28" spans="1:10" ht="23.25" customHeight="1" x14ac:dyDescent="0.45">
      <c r="A28" s="6"/>
      <c r="B28" s="6"/>
      <c r="C28" s="42"/>
      <c r="D28" s="25">
        <v>776133567</v>
      </c>
      <c r="E28" s="39"/>
      <c r="F28" s="25">
        <v>965869516</v>
      </c>
      <c r="G28" s="39"/>
      <c r="H28" s="25">
        <v>684356118</v>
      </c>
      <c r="I28" s="39"/>
      <c r="J28" s="25">
        <v>828585233</v>
      </c>
    </row>
    <row r="29" spans="1:10" x14ac:dyDescent="0.45">
      <c r="A29" s="6" t="s">
        <v>140</v>
      </c>
      <c r="B29" s="6"/>
      <c r="C29" s="42"/>
      <c r="D29" s="23"/>
      <c r="E29" s="24"/>
      <c r="F29" s="23"/>
      <c r="G29" s="24"/>
      <c r="H29" s="24"/>
      <c r="I29" s="24"/>
      <c r="J29" s="24"/>
    </row>
    <row r="30" spans="1:10" ht="23.25" customHeight="1" x14ac:dyDescent="0.45">
      <c r="B30" s="42" t="s">
        <v>8</v>
      </c>
      <c r="C30" s="43"/>
      <c r="D30" s="24">
        <v>-51586874</v>
      </c>
      <c r="E30" s="24"/>
      <c r="F30" s="24">
        <v>268646403</v>
      </c>
      <c r="G30" s="24"/>
      <c r="H30" s="24">
        <v>-56204640</v>
      </c>
      <c r="I30" s="24"/>
      <c r="J30" s="24">
        <v>275538741</v>
      </c>
    </row>
    <row r="31" spans="1:10" ht="23.25" customHeight="1" x14ac:dyDescent="0.45">
      <c r="B31" s="42" t="s">
        <v>141</v>
      </c>
      <c r="C31" s="43"/>
      <c r="D31" s="24">
        <v>40200905</v>
      </c>
      <c r="E31" s="24"/>
      <c r="F31" s="24">
        <v>16703788</v>
      </c>
      <c r="G31" s="24"/>
      <c r="H31" s="24">
        <v>12662261</v>
      </c>
      <c r="I31" s="24"/>
      <c r="J31" s="24">
        <v>23358617</v>
      </c>
    </row>
    <row r="32" spans="1:10" ht="23.25" customHeight="1" x14ac:dyDescent="0.45">
      <c r="B32" s="42" t="s">
        <v>247</v>
      </c>
      <c r="C32" s="43"/>
      <c r="D32" s="24">
        <v>222737390</v>
      </c>
      <c r="E32" s="24"/>
      <c r="F32" s="24">
        <v>-364489694</v>
      </c>
      <c r="G32" s="24"/>
      <c r="H32" s="24">
        <v>222737390</v>
      </c>
      <c r="I32" s="24"/>
      <c r="J32" s="24">
        <v>-365108836</v>
      </c>
    </row>
    <row r="33" spans="1:10" ht="23.25" customHeight="1" x14ac:dyDescent="0.45">
      <c r="B33" s="42" t="s">
        <v>11</v>
      </c>
      <c r="C33" s="45"/>
      <c r="D33" s="24">
        <v>30381391</v>
      </c>
      <c r="E33" s="24"/>
      <c r="F33" s="24">
        <v>6890008</v>
      </c>
      <c r="G33" s="24"/>
      <c r="H33" s="24">
        <v>30443613</v>
      </c>
      <c r="I33" s="24"/>
      <c r="J33" s="24">
        <v>6519220</v>
      </c>
    </row>
    <row r="34" spans="1:10" ht="23.25" customHeight="1" x14ac:dyDescent="0.45">
      <c r="B34" s="42" t="s">
        <v>12</v>
      </c>
      <c r="C34" s="43"/>
      <c r="D34" s="24">
        <v>209810901</v>
      </c>
      <c r="E34" s="24"/>
      <c r="F34" s="24">
        <v>-170174715</v>
      </c>
      <c r="G34" s="24"/>
      <c r="H34" s="24">
        <v>209810901</v>
      </c>
      <c r="I34" s="24"/>
      <c r="J34" s="24">
        <v>-170174715</v>
      </c>
    </row>
    <row r="35" spans="1:10" ht="23.25" customHeight="1" x14ac:dyDescent="0.45">
      <c r="B35" s="42" t="s">
        <v>142</v>
      </c>
      <c r="C35" s="43"/>
      <c r="D35" s="23">
        <v>1120672</v>
      </c>
      <c r="E35" s="24"/>
      <c r="F35" s="23">
        <v>-11453692</v>
      </c>
      <c r="G35" s="24"/>
      <c r="H35" s="24">
        <v>288650</v>
      </c>
      <c r="I35" s="24"/>
      <c r="J35" s="24">
        <v>-1562120</v>
      </c>
    </row>
    <row r="36" spans="1:10" ht="23.25" customHeight="1" x14ac:dyDescent="0.45">
      <c r="B36" s="42" t="s">
        <v>30</v>
      </c>
      <c r="C36" s="45"/>
      <c r="D36" s="23">
        <v>-21763349</v>
      </c>
      <c r="E36" s="24"/>
      <c r="F36" s="23">
        <v>-24052871</v>
      </c>
      <c r="G36" s="24"/>
      <c r="H36" s="24">
        <v>-13364778</v>
      </c>
      <c r="I36" s="24"/>
      <c r="J36" s="24">
        <v>-28767194</v>
      </c>
    </row>
    <row r="37" spans="1:10" ht="23.25" customHeight="1" x14ac:dyDescent="0.45">
      <c r="B37" s="42" t="s">
        <v>239</v>
      </c>
      <c r="C37" s="43"/>
      <c r="D37" s="24">
        <v>-253508693</v>
      </c>
      <c r="E37" s="24"/>
      <c r="F37" s="24">
        <v>-14591833</v>
      </c>
      <c r="G37" s="24"/>
      <c r="H37" s="24">
        <v>-253508693</v>
      </c>
      <c r="I37" s="24"/>
      <c r="J37" s="24">
        <v>-14591833</v>
      </c>
    </row>
    <row r="38" spans="1:10" ht="23.25" customHeight="1" x14ac:dyDescent="0.45">
      <c r="B38" s="42" t="s">
        <v>143</v>
      </c>
      <c r="C38" s="43"/>
      <c r="D38" s="24">
        <v>-15479078</v>
      </c>
      <c r="E38" s="24"/>
      <c r="F38" s="24">
        <v>-5024161</v>
      </c>
      <c r="G38" s="24"/>
      <c r="H38" s="24">
        <v>-15479078</v>
      </c>
      <c r="I38" s="24"/>
      <c r="J38" s="24">
        <v>-5024161</v>
      </c>
    </row>
    <row r="39" spans="1:10" ht="23.25" customHeight="1" x14ac:dyDescent="0.45">
      <c r="B39" s="42" t="s">
        <v>44</v>
      </c>
      <c r="C39" s="43"/>
      <c r="D39" s="23">
        <v>-164552</v>
      </c>
      <c r="F39" s="23">
        <v>-1103581</v>
      </c>
      <c r="H39" s="24">
        <v>0</v>
      </c>
      <c r="I39" s="24"/>
      <c r="J39" s="24">
        <v>0</v>
      </c>
    </row>
    <row r="40" spans="1:10" ht="23.25" customHeight="1" x14ac:dyDescent="0.45">
      <c r="B40" s="42" t="s">
        <v>33</v>
      </c>
      <c r="C40" s="43"/>
      <c r="D40" s="24">
        <v>29616740</v>
      </c>
      <c r="E40" s="24"/>
      <c r="F40" s="24">
        <v>26170345</v>
      </c>
      <c r="G40" s="24"/>
      <c r="H40" s="24">
        <v>29616740</v>
      </c>
      <c r="I40" s="24"/>
      <c r="J40" s="24">
        <v>26170345</v>
      </c>
    </row>
    <row r="41" spans="1:10" ht="23.25" customHeight="1" x14ac:dyDescent="0.45">
      <c r="B41" s="42" t="s">
        <v>31</v>
      </c>
      <c r="C41" s="43"/>
      <c r="D41" s="23">
        <v>325347862</v>
      </c>
      <c r="E41" s="24"/>
      <c r="F41" s="23">
        <v>-4851042</v>
      </c>
      <c r="G41" s="24"/>
      <c r="H41" s="24">
        <v>335023122</v>
      </c>
      <c r="I41" s="24"/>
      <c r="J41" s="24">
        <v>21234400</v>
      </c>
    </row>
    <row r="42" spans="1:10" ht="23.25" customHeight="1" x14ac:dyDescent="0.45">
      <c r="B42" s="42" t="s">
        <v>36</v>
      </c>
      <c r="C42" s="45"/>
      <c r="D42" s="23">
        <v>180096</v>
      </c>
      <c r="E42" s="24"/>
      <c r="F42" s="23">
        <v>-190810</v>
      </c>
      <c r="G42" s="24"/>
      <c r="H42" s="24">
        <v>180096</v>
      </c>
      <c r="I42" s="24"/>
      <c r="J42" s="24">
        <v>-190812</v>
      </c>
    </row>
    <row r="43" spans="1:10" ht="23.25" customHeight="1" x14ac:dyDescent="0.45">
      <c r="B43" s="42" t="s">
        <v>144</v>
      </c>
      <c r="C43" s="43"/>
      <c r="D43" s="23">
        <v>-14552302</v>
      </c>
      <c r="E43" s="24"/>
      <c r="F43" s="23">
        <v>-13957994</v>
      </c>
      <c r="G43" s="24"/>
      <c r="H43" s="24">
        <v>-14552302</v>
      </c>
      <c r="I43" s="24"/>
      <c r="J43" s="24">
        <v>-13957994</v>
      </c>
    </row>
    <row r="44" spans="1:10" ht="23.25" customHeight="1" x14ac:dyDescent="0.45">
      <c r="B44" s="42" t="s">
        <v>180</v>
      </c>
      <c r="C44" s="43"/>
      <c r="D44" s="23">
        <v>-43662786</v>
      </c>
      <c r="E44" s="24"/>
      <c r="F44" s="23">
        <v>-5799562</v>
      </c>
      <c r="G44" s="24"/>
      <c r="H44" s="24">
        <v>-43577354</v>
      </c>
      <c r="I44" s="24"/>
      <c r="J44" s="24">
        <v>-5482221</v>
      </c>
    </row>
    <row r="45" spans="1:10" ht="23.25" customHeight="1" x14ac:dyDescent="0.45">
      <c r="B45" s="42" t="s">
        <v>209</v>
      </c>
      <c r="C45" s="43"/>
      <c r="D45" s="23">
        <v>0</v>
      </c>
      <c r="E45" s="24"/>
      <c r="F45" s="23">
        <v>-11098700</v>
      </c>
      <c r="G45" s="24"/>
      <c r="H45" s="24">
        <v>0</v>
      </c>
      <c r="I45" s="24"/>
      <c r="J45" s="24">
        <v>-11098700</v>
      </c>
    </row>
    <row r="46" spans="1:10" ht="23.25" customHeight="1" x14ac:dyDescent="0.45">
      <c r="A46" s="42" t="s">
        <v>145</v>
      </c>
      <c r="B46" s="42"/>
      <c r="C46" s="42"/>
      <c r="D46" s="26">
        <v>1234811890</v>
      </c>
      <c r="E46" s="38"/>
      <c r="F46" s="26">
        <v>657491405</v>
      </c>
      <c r="G46" s="24"/>
      <c r="H46" s="26">
        <v>1128432046</v>
      </c>
      <c r="I46" s="38"/>
      <c r="J46" s="26">
        <v>565447970</v>
      </c>
    </row>
    <row r="47" spans="1:10" ht="23.25" customHeight="1" x14ac:dyDescent="0.45">
      <c r="B47" s="42" t="s">
        <v>154</v>
      </c>
      <c r="C47" s="43"/>
      <c r="D47" s="24">
        <v>-172214916</v>
      </c>
      <c r="E47" s="38"/>
      <c r="F47" s="24">
        <v>-242741262</v>
      </c>
      <c r="G47" s="24"/>
      <c r="H47" s="24">
        <v>-169165679</v>
      </c>
      <c r="I47" s="38"/>
      <c r="J47" s="24">
        <v>-241053866</v>
      </c>
    </row>
    <row r="48" spans="1:10" ht="23.25" customHeight="1" x14ac:dyDescent="0.45">
      <c r="A48" s="44" t="s">
        <v>145</v>
      </c>
      <c r="B48" s="44"/>
      <c r="C48" s="44"/>
      <c r="D48" s="27">
        <v>1062596974</v>
      </c>
      <c r="E48" s="28"/>
      <c r="F48" s="27">
        <v>414750143</v>
      </c>
      <c r="G48" s="28"/>
      <c r="H48" s="27">
        <v>959266367</v>
      </c>
      <c r="I48" s="28"/>
      <c r="J48" s="27">
        <v>324394104</v>
      </c>
    </row>
    <row r="49" spans="1:10" ht="23.25" customHeight="1" x14ac:dyDescent="0.45">
      <c r="A49" s="44"/>
      <c r="B49" s="44"/>
      <c r="C49" s="44"/>
      <c r="D49" s="40"/>
      <c r="E49" s="28"/>
      <c r="F49" s="40"/>
      <c r="G49" s="28"/>
      <c r="H49" s="28"/>
      <c r="I49" s="28"/>
      <c r="J49" s="28"/>
    </row>
    <row r="50" spans="1:10" ht="23.25" customHeight="1" x14ac:dyDescent="0.45">
      <c r="A50" s="36" t="s">
        <v>134</v>
      </c>
      <c r="B50" s="36"/>
      <c r="C50" s="36"/>
      <c r="D50" s="23"/>
      <c r="E50" s="24"/>
      <c r="F50" s="23"/>
      <c r="G50" s="24"/>
      <c r="H50" s="24"/>
      <c r="I50" s="24"/>
      <c r="J50" s="24"/>
    </row>
    <row r="51" spans="1:10" ht="23.25" customHeight="1" x14ac:dyDescent="0.45">
      <c r="B51" s="42" t="s">
        <v>146</v>
      </c>
      <c r="C51" s="45"/>
      <c r="D51" s="29">
        <v>4963781</v>
      </c>
      <c r="E51" s="41"/>
      <c r="F51" s="29">
        <v>19539024</v>
      </c>
      <c r="G51" s="41"/>
      <c r="H51" s="29">
        <v>7261215</v>
      </c>
      <c r="I51" s="41"/>
      <c r="J51" s="29">
        <v>21798095</v>
      </c>
    </row>
    <row r="52" spans="1:10" ht="23.25" customHeight="1" x14ac:dyDescent="0.45">
      <c r="B52" s="42" t="s">
        <v>248</v>
      </c>
      <c r="C52" s="43"/>
      <c r="D52" s="24">
        <v>-2740120882</v>
      </c>
      <c r="E52" s="24"/>
      <c r="F52" s="29">
        <v>-1776435586</v>
      </c>
      <c r="G52" s="24"/>
      <c r="H52" s="24">
        <v>-903138143</v>
      </c>
      <c r="I52" s="24"/>
      <c r="J52" s="24">
        <v>-1776435586</v>
      </c>
    </row>
    <row r="53" spans="1:10" ht="23.25" customHeight="1" x14ac:dyDescent="0.45">
      <c r="B53" s="42" t="s">
        <v>249</v>
      </c>
      <c r="C53" s="43"/>
      <c r="D53" s="24">
        <v>1836982738</v>
      </c>
      <c r="E53" s="24"/>
      <c r="F53" s="29">
        <v>2168165674</v>
      </c>
      <c r="G53" s="24"/>
      <c r="H53" s="24">
        <v>0</v>
      </c>
      <c r="I53" s="24"/>
      <c r="J53" s="24">
        <v>2168165674</v>
      </c>
    </row>
    <row r="54" spans="1:10" ht="23.25" customHeight="1" x14ac:dyDescent="0.45">
      <c r="B54" s="42" t="s">
        <v>170</v>
      </c>
      <c r="C54" s="43"/>
      <c r="D54" s="24">
        <v>0</v>
      </c>
      <c r="E54" s="24"/>
      <c r="F54" s="29">
        <v>0</v>
      </c>
      <c r="G54" s="24"/>
      <c r="H54" s="24">
        <v>-66641950</v>
      </c>
      <c r="I54" s="24"/>
      <c r="J54" s="24">
        <v>-246946200</v>
      </c>
    </row>
    <row r="55" spans="1:10" ht="23.25" customHeight="1" x14ac:dyDescent="0.45">
      <c r="B55" s="42" t="s">
        <v>188</v>
      </c>
      <c r="C55" s="43"/>
      <c r="D55" s="29">
        <v>0</v>
      </c>
      <c r="E55" s="24"/>
      <c r="F55" s="29">
        <v>0</v>
      </c>
      <c r="G55" s="24"/>
      <c r="H55" s="24">
        <v>0</v>
      </c>
      <c r="I55" s="24"/>
      <c r="J55" s="24">
        <v>-108200000</v>
      </c>
    </row>
    <row r="56" spans="1:10" ht="23.25" customHeight="1" x14ac:dyDescent="0.45">
      <c r="B56" s="42" t="s">
        <v>189</v>
      </c>
      <c r="C56" s="43"/>
      <c r="D56" s="29">
        <v>0</v>
      </c>
      <c r="E56" s="24"/>
      <c r="F56" s="29">
        <v>0</v>
      </c>
      <c r="G56" s="24"/>
      <c r="H56" s="24">
        <v>22000000</v>
      </c>
      <c r="I56" s="24"/>
      <c r="J56" s="24">
        <v>45200000</v>
      </c>
    </row>
    <row r="57" spans="1:10" ht="23.25" customHeight="1" x14ac:dyDescent="0.45">
      <c r="B57" s="42" t="s">
        <v>179</v>
      </c>
      <c r="C57" s="43"/>
      <c r="D57" s="29">
        <v>191715</v>
      </c>
      <c r="E57" s="24"/>
      <c r="F57" s="29">
        <v>19381504</v>
      </c>
      <c r="G57" s="24"/>
      <c r="H57" s="24">
        <v>191715</v>
      </c>
      <c r="I57" s="24"/>
      <c r="J57" s="24">
        <v>19381504</v>
      </c>
    </row>
    <row r="58" spans="1:10" ht="23.25" customHeight="1" x14ac:dyDescent="0.45">
      <c r="B58" s="42" t="s">
        <v>167</v>
      </c>
      <c r="C58" s="43"/>
      <c r="D58" s="24">
        <v>25242496</v>
      </c>
      <c r="E58" s="24"/>
      <c r="F58" s="24">
        <v>33412969</v>
      </c>
      <c r="G58" s="24"/>
      <c r="H58" s="24">
        <v>25242500</v>
      </c>
      <c r="I58" s="24"/>
      <c r="J58" s="24">
        <v>33412977</v>
      </c>
    </row>
    <row r="59" spans="1:10" ht="23.25" customHeight="1" x14ac:dyDescent="0.45">
      <c r="B59" s="42" t="s">
        <v>157</v>
      </c>
      <c r="C59" s="43"/>
      <c r="D59" s="29">
        <v>-71653030</v>
      </c>
      <c r="E59" s="24"/>
      <c r="F59" s="29">
        <v>-192157603</v>
      </c>
      <c r="G59" s="24"/>
      <c r="H59" s="24">
        <v>-55944180</v>
      </c>
      <c r="I59" s="24"/>
      <c r="J59" s="24">
        <v>-108383120</v>
      </c>
    </row>
    <row r="60" spans="1:10" ht="23.25" customHeight="1" x14ac:dyDescent="0.45">
      <c r="B60" s="42" t="s">
        <v>210</v>
      </c>
      <c r="C60" s="43"/>
      <c r="D60" s="29">
        <v>-6956132</v>
      </c>
      <c r="E60" s="24"/>
      <c r="F60" s="29">
        <v>-4211003</v>
      </c>
      <c r="G60" s="24"/>
      <c r="H60" s="24">
        <v>-3967131</v>
      </c>
      <c r="I60" s="24"/>
      <c r="J60" s="24">
        <v>0</v>
      </c>
    </row>
    <row r="61" spans="1:10" ht="23.25" customHeight="1" x14ac:dyDescent="0.45">
      <c r="B61" s="42" t="s">
        <v>251</v>
      </c>
      <c r="C61" s="43"/>
      <c r="D61" s="29">
        <v>0</v>
      </c>
      <c r="E61" s="24"/>
      <c r="F61" s="29">
        <v>-95000000</v>
      </c>
      <c r="G61" s="24"/>
      <c r="H61" s="24">
        <v>0</v>
      </c>
      <c r="I61" s="24"/>
      <c r="J61" s="24">
        <v>0</v>
      </c>
    </row>
    <row r="62" spans="1:10" ht="23.25" customHeight="1" x14ac:dyDescent="0.45">
      <c r="B62" s="42" t="s">
        <v>250</v>
      </c>
      <c r="C62" s="43"/>
      <c r="D62" s="29">
        <v>-73509</v>
      </c>
      <c r="E62" s="24"/>
      <c r="F62" s="29">
        <v>0</v>
      </c>
      <c r="G62" s="24"/>
      <c r="H62" s="24">
        <v>0</v>
      </c>
      <c r="I62" s="24"/>
      <c r="J62" s="24">
        <v>0</v>
      </c>
    </row>
    <row r="63" spans="1:10" ht="23.25" customHeight="1" x14ac:dyDescent="0.45">
      <c r="B63" s="42" t="s">
        <v>158</v>
      </c>
      <c r="C63" s="43"/>
      <c r="D63" s="29">
        <v>-5781907</v>
      </c>
      <c r="E63" s="24"/>
      <c r="F63" s="29">
        <v>-658360</v>
      </c>
      <c r="G63" s="24"/>
      <c r="H63" s="24">
        <v>-5721907</v>
      </c>
      <c r="I63" s="24"/>
      <c r="J63" s="24">
        <v>-622450</v>
      </c>
    </row>
    <row r="64" spans="1:10" ht="23.25" customHeight="1" x14ac:dyDescent="0.45">
      <c r="B64" s="42" t="s">
        <v>168</v>
      </c>
      <c r="C64" s="45"/>
      <c r="D64" s="29">
        <v>4037268</v>
      </c>
      <c r="E64" s="24"/>
      <c r="F64" s="29">
        <v>21596549</v>
      </c>
      <c r="G64" s="24"/>
      <c r="H64" s="24">
        <v>3524357</v>
      </c>
      <c r="I64" s="24"/>
      <c r="J64" s="24">
        <v>21077832</v>
      </c>
    </row>
    <row r="65" spans="1:10" ht="23.25" customHeight="1" x14ac:dyDescent="0.45">
      <c r="A65" s="44" t="s">
        <v>213</v>
      </c>
      <c r="B65" s="44"/>
      <c r="C65" s="44"/>
      <c r="D65" s="27">
        <v>-953167462</v>
      </c>
      <c r="E65" s="28"/>
      <c r="F65" s="27">
        <v>193633168</v>
      </c>
      <c r="G65" s="28"/>
      <c r="H65" s="27">
        <v>-977193524</v>
      </c>
      <c r="I65" s="28"/>
      <c r="J65" s="27">
        <v>68448726</v>
      </c>
    </row>
    <row r="66" spans="1:10" ht="23.25" customHeight="1" x14ac:dyDescent="0.45">
      <c r="A66" s="36" t="s">
        <v>135</v>
      </c>
      <c r="B66" s="36"/>
      <c r="C66" s="36"/>
      <c r="D66" s="23"/>
      <c r="E66" s="24"/>
      <c r="F66" s="23"/>
      <c r="G66" s="24"/>
      <c r="H66" s="24"/>
      <c r="I66" s="24"/>
      <c r="J66" s="24"/>
    </row>
    <row r="67" spans="1:10" x14ac:dyDescent="0.45">
      <c r="B67" s="42" t="s">
        <v>147</v>
      </c>
      <c r="C67" s="43"/>
      <c r="D67" s="24">
        <v>-68256815</v>
      </c>
      <c r="E67" s="24"/>
      <c r="F67" s="24">
        <v>-75773273</v>
      </c>
      <c r="G67" s="24"/>
      <c r="H67" s="24">
        <v>-10592994</v>
      </c>
      <c r="I67" s="24"/>
      <c r="J67" s="24">
        <v>0</v>
      </c>
    </row>
    <row r="68" spans="1:10" x14ac:dyDescent="0.45">
      <c r="B68" s="42" t="s">
        <v>176</v>
      </c>
      <c r="C68" s="43"/>
      <c r="D68" s="24">
        <v>-127273859</v>
      </c>
      <c r="E68" s="24"/>
      <c r="F68" s="24">
        <v>-206973073</v>
      </c>
      <c r="G68" s="24"/>
      <c r="H68" s="24">
        <v>-127273859</v>
      </c>
      <c r="I68" s="24"/>
      <c r="J68" s="24">
        <v>-206973073</v>
      </c>
    </row>
    <row r="69" spans="1:10" ht="23.25" customHeight="1" x14ac:dyDescent="0.45">
      <c r="B69" s="42" t="s">
        <v>214</v>
      </c>
      <c r="C69" s="43"/>
      <c r="D69" s="24">
        <v>0</v>
      </c>
      <c r="E69" s="24"/>
      <c r="F69" s="24">
        <v>-100040341</v>
      </c>
      <c r="G69" s="24"/>
      <c r="H69" s="24">
        <v>0</v>
      </c>
      <c r="I69" s="24"/>
      <c r="J69" s="24">
        <v>-99140187</v>
      </c>
    </row>
    <row r="70" spans="1:10" ht="23.25" customHeight="1" x14ac:dyDescent="0.45">
      <c r="B70" s="42" t="s">
        <v>149</v>
      </c>
      <c r="C70" s="43"/>
      <c r="D70" s="24">
        <v>0</v>
      </c>
      <c r="E70" s="24"/>
      <c r="F70" s="24">
        <v>31800000</v>
      </c>
      <c r="G70" s="24"/>
      <c r="H70" s="24">
        <v>0</v>
      </c>
      <c r="I70" s="24"/>
      <c r="J70" s="24">
        <v>0</v>
      </c>
    </row>
    <row r="71" spans="1:10" ht="23.25" customHeight="1" x14ac:dyDescent="0.45">
      <c r="B71" s="42" t="s">
        <v>148</v>
      </c>
      <c r="C71" s="43"/>
      <c r="D71" s="24">
        <v>-183722284</v>
      </c>
      <c r="E71" s="24"/>
      <c r="F71" s="24">
        <v>-150269090</v>
      </c>
      <c r="G71" s="24"/>
      <c r="H71" s="24">
        <v>0</v>
      </c>
      <c r="I71" s="24"/>
      <c r="J71" s="24">
        <v>0</v>
      </c>
    </row>
    <row r="72" spans="1:10" ht="23.25" customHeight="1" x14ac:dyDescent="0.45">
      <c r="B72" s="42" t="s">
        <v>252</v>
      </c>
      <c r="C72" s="43"/>
      <c r="D72" s="24">
        <v>-45292297</v>
      </c>
      <c r="E72" s="24"/>
      <c r="F72" s="24">
        <v>0</v>
      </c>
      <c r="G72" s="24"/>
      <c r="H72" s="24">
        <v>-44890433</v>
      </c>
      <c r="I72" s="24"/>
      <c r="J72" s="24">
        <v>0</v>
      </c>
    </row>
    <row r="73" spans="1:10" ht="23.25" customHeight="1" x14ac:dyDescent="0.45">
      <c r="B73" s="42" t="s">
        <v>177</v>
      </c>
      <c r="C73" s="43"/>
      <c r="D73" s="24">
        <v>26670550</v>
      </c>
      <c r="E73" s="24"/>
      <c r="F73" s="24">
        <v>81153800</v>
      </c>
      <c r="G73" s="24"/>
      <c r="H73" s="24">
        <v>0</v>
      </c>
      <c r="I73" s="24"/>
      <c r="J73" s="24">
        <v>0</v>
      </c>
    </row>
    <row r="74" spans="1:10" ht="23.25" customHeight="1" x14ac:dyDescent="0.45">
      <c r="B74" s="42" t="s">
        <v>161</v>
      </c>
      <c r="C74" s="43"/>
      <c r="D74" s="29">
        <v>0</v>
      </c>
      <c r="E74" s="24"/>
      <c r="F74" s="29">
        <v>-18132295</v>
      </c>
      <c r="G74" s="24"/>
      <c r="H74" s="29">
        <v>0</v>
      </c>
      <c r="I74" s="24"/>
      <c r="J74" s="29">
        <v>-18132295</v>
      </c>
    </row>
    <row r="75" spans="1:10" ht="23.25" customHeight="1" x14ac:dyDescent="0.45">
      <c r="B75" s="42" t="s">
        <v>227</v>
      </c>
      <c r="C75" s="43"/>
      <c r="D75" s="29">
        <v>0</v>
      </c>
      <c r="E75" s="24"/>
      <c r="F75" s="29">
        <v>-100000</v>
      </c>
      <c r="G75" s="24"/>
      <c r="H75" s="29">
        <v>0</v>
      </c>
      <c r="I75" s="24"/>
      <c r="J75" s="29">
        <v>0</v>
      </c>
    </row>
    <row r="76" spans="1:10" x14ac:dyDescent="0.45">
      <c r="A76" s="36" t="s">
        <v>152</v>
      </c>
      <c r="B76" s="36"/>
      <c r="C76" s="36"/>
      <c r="D76" s="19">
        <v>-397874705</v>
      </c>
      <c r="E76" s="22"/>
      <c r="F76" s="19">
        <v>-438334272</v>
      </c>
      <c r="G76" s="22"/>
      <c r="H76" s="19">
        <v>-182757286</v>
      </c>
      <c r="I76" s="22"/>
      <c r="J76" s="19">
        <v>-324245555</v>
      </c>
    </row>
    <row r="77" spans="1:10" x14ac:dyDescent="0.45">
      <c r="A77" s="44" t="s">
        <v>150</v>
      </c>
      <c r="B77" s="44"/>
      <c r="C77" s="44"/>
      <c r="D77" s="22">
        <v>-288445193</v>
      </c>
      <c r="E77" s="22"/>
      <c r="F77" s="22">
        <v>170049039</v>
      </c>
      <c r="G77" s="22"/>
      <c r="H77" s="22">
        <v>-200684443</v>
      </c>
      <c r="I77" s="22"/>
      <c r="J77" s="22">
        <v>68597275</v>
      </c>
    </row>
    <row r="78" spans="1:10" x14ac:dyDescent="0.45">
      <c r="A78" s="42" t="s">
        <v>151</v>
      </c>
      <c r="B78" s="42"/>
      <c r="C78" s="42"/>
      <c r="D78" s="21">
        <v>926504515</v>
      </c>
      <c r="E78" s="32"/>
      <c r="F78" s="33">
        <v>756455476</v>
      </c>
      <c r="G78" s="32"/>
      <c r="H78" s="21">
        <v>743394541</v>
      </c>
      <c r="I78" s="32"/>
      <c r="J78" s="21">
        <v>674797266</v>
      </c>
    </row>
    <row r="79" spans="1:10" ht="21.75" thickBot="1" x14ac:dyDescent="0.5">
      <c r="A79" s="44" t="s">
        <v>221</v>
      </c>
      <c r="B79" s="44"/>
      <c r="C79" s="44"/>
      <c r="D79" s="20">
        <v>638059322</v>
      </c>
      <c r="E79" s="22"/>
      <c r="F79" s="20">
        <v>926504515</v>
      </c>
      <c r="G79" s="22"/>
      <c r="H79" s="67">
        <v>542710098</v>
      </c>
      <c r="I79" s="22"/>
      <c r="J79" s="20">
        <v>743394541</v>
      </c>
    </row>
    <row r="80" spans="1:10" ht="21.75" thickTop="1" x14ac:dyDescent="0.45">
      <c r="G80" s="18"/>
      <c r="I80" s="18"/>
      <c r="J80" s="18"/>
    </row>
    <row r="81" spans="1:10" x14ac:dyDescent="0.45">
      <c r="A81" s="44" t="s">
        <v>190</v>
      </c>
      <c r="B81" s="44"/>
      <c r="C81" s="44"/>
      <c r="D81" s="57"/>
      <c r="E81" s="18"/>
      <c r="F81" s="56"/>
      <c r="G81" s="18"/>
      <c r="H81" s="57"/>
      <c r="I81" s="18"/>
      <c r="J81" s="18"/>
    </row>
    <row r="82" spans="1:10" x14ac:dyDescent="0.45">
      <c r="A82" s="9" t="s">
        <v>191</v>
      </c>
      <c r="D82" s="18"/>
      <c r="H82" s="18"/>
    </row>
    <row r="83" spans="1:10" x14ac:dyDescent="0.45">
      <c r="B83" s="9" t="s">
        <v>192</v>
      </c>
      <c r="D83" s="161">
        <v>11985542</v>
      </c>
      <c r="E83" s="51"/>
      <c r="F83" s="51">
        <v>0</v>
      </c>
      <c r="G83" s="51"/>
      <c r="H83" s="3">
        <v>10743192</v>
      </c>
      <c r="I83" s="51"/>
      <c r="J83" s="51">
        <v>0</v>
      </c>
    </row>
    <row r="84" spans="1:10" x14ac:dyDescent="0.45">
      <c r="D84" s="18"/>
      <c r="F84" s="18"/>
      <c r="H84" s="18"/>
      <c r="J84" s="18"/>
    </row>
    <row r="85" spans="1:10" x14ac:dyDescent="0.45">
      <c r="A85" s="44"/>
      <c r="B85" s="44"/>
      <c r="C85" s="44"/>
      <c r="D85" s="57"/>
      <c r="E85" s="18"/>
      <c r="F85" s="56"/>
      <c r="G85" s="18"/>
      <c r="H85" s="57"/>
      <c r="I85" s="18"/>
      <c r="J85" s="18"/>
    </row>
    <row r="86" spans="1:10" x14ac:dyDescent="0.45">
      <c r="D86" s="18"/>
      <c r="H86" s="18"/>
    </row>
    <row r="87" spans="1:10" x14ac:dyDescent="0.45">
      <c r="D87" s="56"/>
      <c r="E87" s="18"/>
      <c r="F87" s="56"/>
      <c r="H87" s="18"/>
    </row>
  </sheetData>
  <mergeCells count="2">
    <mergeCell ref="D6:F6"/>
    <mergeCell ref="H6:J6"/>
  </mergeCells>
  <pageMargins left="0.82677165354330695" right="0.35433070866141703" top="0.55118110236220497" bottom="0.62992125984252001" header="0.31496062992126" footer="0.35433070866141703"/>
  <pageSetup paperSize="9" scale="80" firstPageNumber="8" orientation="portrait" useFirstPageNumber="1" r:id="rId1"/>
  <headerFooter>
    <oddFooter>&amp;L&amp;"AngsanaUPC,Regular"&amp;14หมายเหตุประกอบงบการเงินเป็นส่วนหนึ่งของงบการเงินนี้&amp;R&amp;"AngsanaUPC,Regular"&amp;14&amp;P</oddFooter>
  </headerFooter>
  <rowBreaks count="2" manualBreakCount="2">
    <brk id="37" max="9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BS</vt:lpstr>
      <vt:lpstr>PL</vt:lpstr>
      <vt:lpstr>PL9M</vt:lpstr>
      <vt:lpstr>CH-Conso</vt:lpstr>
      <vt:lpstr>CH</vt:lpstr>
      <vt:lpstr>CF</vt:lpstr>
      <vt:lpstr>BS!Print_Area</vt:lpstr>
      <vt:lpstr>CF!Print_Area</vt:lpstr>
      <vt:lpstr>CH!Print_Area</vt:lpstr>
      <vt:lpstr>'CH-Conso'!Print_Area</vt:lpstr>
      <vt:lpstr>PL!Print_Area</vt:lpstr>
      <vt:lpstr>PL9M!Print_Area</vt:lpstr>
      <vt:lpstr>BS!Print_Titles</vt:lpstr>
      <vt:lpstr>CF!Print_Titles</vt:lpstr>
      <vt:lpstr>PL!Print_Titles</vt:lpstr>
      <vt:lpstr>PL9M!Print_Titles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Gift</dc:creator>
  <cp:lastModifiedBy>Rattapawee Lapnan</cp:lastModifiedBy>
  <cp:lastPrinted>2021-02-26T09:57:08Z</cp:lastPrinted>
  <dcterms:created xsi:type="dcterms:W3CDTF">2019-03-12T07:27:50Z</dcterms:created>
  <dcterms:modified xsi:type="dcterms:W3CDTF">2021-02-26T09:57:34Z</dcterms:modified>
</cp:coreProperties>
</file>